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16152" windowHeight="6360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Scoresheet!$A$1:$IL$107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14" i="1" l="1"/>
  <c r="J14" i="1"/>
  <c r="O14" i="1"/>
  <c r="N14" i="1" s="1"/>
  <c r="AB14" i="1"/>
  <c r="AC14" i="1"/>
  <c r="AD14" i="1"/>
  <c r="M14" i="1" s="1"/>
  <c r="I6" i="1"/>
  <c r="J6" i="1"/>
  <c r="O6" i="1"/>
  <c r="N6" i="1" s="1"/>
  <c r="AB6" i="1"/>
  <c r="AC6" i="1"/>
  <c r="AD6" i="1"/>
  <c r="M6" i="1" s="1"/>
  <c r="I11" i="1"/>
  <c r="J11" i="1"/>
  <c r="O11" i="1"/>
  <c r="N11" i="1" s="1"/>
  <c r="AB11" i="1"/>
  <c r="AC11" i="1"/>
  <c r="AD11" i="1"/>
  <c r="M11" i="1" s="1"/>
  <c r="I26" i="1"/>
  <c r="J26" i="1"/>
  <c r="O26" i="1"/>
  <c r="N26" i="1" s="1"/>
  <c r="AB26" i="1"/>
  <c r="L26" i="1" s="1"/>
  <c r="AC26" i="1"/>
  <c r="AD26" i="1"/>
  <c r="M26" i="1" s="1"/>
  <c r="I8" i="1"/>
  <c r="J8" i="1"/>
  <c r="O8" i="1"/>
  <c r="N8" i="1" s="1"/>
  <c r="AB8" i="1"/>
  <c r="AC8" i="1"/>
  <c r="AD8" i="1"/>
  <c r="M8" i="1" s="1"/>
  <c r="I10" i="1"/>
  <c r="J10" i="1"/>
  <c r="O10" i="1"/>
  <c r="N10" i="1" s="1"/>
  <c r="AB10" i="1"/>
  <c r="AC10" i="1"/>
  <c r="AD10" i="1"/>
  <c r="M10" i="1" s="1"/>
  <c r="I7" i="1"/>
  <c r="J7" i="1"/>
  <c r="O7" i="1"/>
  <c r="N7" i="1" s="1"/>
  <c r="AB7" i="1"/>
  <c r="AC7" i="1"/>
  <c r="AD7" i="1"/>
  <c r="M7" i="1" s="1"/>
  <c r="I27" i="1"/>
  <c r="J27" i="1"/>
  <c r="O27" i="1"/>
  <c r="N27" i="1" s="1"/>
  <c r="AB27" i="1"/>
  <c r="L27" i="1" s="1"/>
  <c r="AC27" i="1"/>
  <c r="AD27" i="1"/>
  <c r="M27" i="1" s="1"/>
  <c r="I4" i="1"/>
  <c r="J4" i="1"/>
  <c r="O4" i="1"/>
  <c r="N4" i="1" s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BZ4" i="1"/>
  <c r="CA4" i="1"/>
  <c r="CJ4" i="1"/>
  <c r="CK4" i="1"/>
  <c r="CL4" i="1"/>
  <c r="I22" i="1"/>
  <c r="J22" i="1"/>
  <c r="O22" i="1"/>
  <c r="N22" i="1" s="1"/>
  <c r="AB22" i="1"/>
  <c r="AC22" i="1"/>
  <c r="AD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AE27" i="1" l="1"/>
  <c r="G27" i="1"/>
  <c r="H27" i="1" s="1"/>
  <c r="AE7" i="1"/>
  <c r="G7" i="1"/>
  <c r="H7" i="1" s="1"/>
  <c r="AE10" i="1"/>
  <c r="G10" i="1"/>
  <c r="H10" i="1" s="1"/>
  <c r="AE8" i="1"/>
  <c r="G8" i="1"/>
  <c r="H8" i="1" s="1"/>
  <c r="K26" i="1"/>
  <c r="AE26" i="1"/>
  <c r="G26" i="1"/>
  <c r="H26" i="1" s="1"/>
  <c r="AE11" i="1"/>
  <c r="G11" i="1"/>
  <c r="H11" i="1" s="1"/>
  <c r="AE6" i="1"/>
  <c r="G6" i="1"/>
  <c r="H6" i="1" s="1"/>
  <c r="AE14" i="1"/>
  <c r="G14" i="1"/>
  <c r="H14" i="1" s="1"/>
  <c r="K27" i="1"/>
  <c r="L7" i="1"/>
  <c r="K7" i="1" s="1"/>
  <c r="L11" i="1"/>
  <c r="K11" i="1" s="1"/>
  <c r="L10" i="1"/>
  <c r="K10" i="1" s="1"/>
  <c r="L6" i="1"/>
  <c r="K6" i="1" s="1"/>
  <c r="L8" i="1"/>
  <c r="K8" i="1" s="1"/>
  <c r="L14" i="1"/>
  <c r="K14" i="1" s="1"/>
  <c r="BD4" i="1"/>
  <c r="G4" i="1"/>
  <c r="H4" i="1" s="1"/>
  <c r="BO4" i="1"/>
  <c r="M4" i="1"/>
  <c r="CB4" i="1"/>
  <c r="AE4" i="1"/>
  <c r="CM4" i="1"/>
  <c r="AR4" i="1"/>
  <c r="L4" i="1"/>
  <c r="G22" i="1"/>
  <c r="H22" i="1" s="1"/>
  <c r="CB22" i="1"/>
  <c r="AE22" i="1"/>
  <c r="BO22" i="1"/>
  <c r="CM22" i="1"/>
  <c r="AR22" i="1"/>
  <c r="BD22" i="1"/>
  <c r="M22" i="1"/>
  <c r="L22" i="1"/>
  <c r="K4" i="1" l="1"/>
  <c r="K22" i="1"/>
  <c r="AO18" i="1"/>
  <c r="AP18" i="1"/>
  <c r="AQ18" i="1"/>
  <c r="AO25" i="1"/>
  <c r="AP25" i="1"/>
  <c r="AQ25" i="1"/>
  <c r="AO12" i="1"/>
  <c r="AP12" i="1"/>
  <c r="AQ12" i="1"/>
  <c r="AO9" i="1"/>
  <c r="AP9" i="1"/>
  <c r="AQ9" i="1"/>
  <c r="AO30" i="1"/>
  <c r="AP30" i="1"/>
  <c r="AQ30" i="1"/>
  <c r="AO19" i="1"/>
  <c r="AP19" i="1"/>
  <c r="AQ19" i="1"/>
  <c r="AO29" i="1"/>
  <c r="AP29" i="1"/>
  <c r="AQ29" i="1"/>
  <c r="AO16" i="1"/>
  <c r="AP16" i="1"/>
  <c r="AQ16" i="1"/>
  <c r="AO28" i="1"/>
  <c r="AP28" i="1"/>
  <c r="AQ28" i="1"/>
  <c r="AO20" i="1"/>
  <c r="AP20" i="1"/>
  <c r="AQ20" i="1"/>
  <c r="AO23" i="1"/>
  <c r="AP23" i="1"/>
  <c r="AQ23" i="1"/>
  <c r="AO3" i="1"/>
  <c r="AP3" i="1"/>
  <c r="AQ3" i="1"/>
  <c r="AO24" i="1"/>
  <c r="AP24" i="1"/>
  <c r="AQ24" i="1"/>
  <c r="AO31" i="1"/>
  <c r="AP31" i="1"/>
  <c r="AQ31" i="1"/>
  <c r="AO32" i="1"/>
  <c r="AP32" i="1"/>
  <c r="AQ32" i="1"/>
  <c r="AO33" i="1"/>
  <c r="AP33" i="1"/>
  <c r="AQ33" i="1"/>
  <c r="AO34" i="1"/>
  <c r="AP34" i="1"/>
  <c r="AQ34" i="1"/>
  <c r="AO35" i="1"/>
  <c r="AP35" i="1"/>
  <c r="AQ35" i="1"/>
  <c r="AO36" i="1"/>
  <c r="AP36" i="1"/>
  <c r="AQ36" i="1"/>
  <c r="AO37" i="1"/>
  <c r="AP37" i="1"/>
  <c r="AQ37" i="1"/>
  <c r="AO38" i="1"/>
  <c r="AP38" i="1"/>
  <c r="AQ38" i="1"/>
  <c r="AO39" i="1"/>
  <c r="AP39" i="1"/>
  <c r="AQ39" i="1"/>
  <c r="AO40" i="1"/>
  <c r="AP40" i="1"/>
  <c r="AQ40" i="1"/>
  <c r="AO41" i="1"/>
  <c r="AP41" i="1"/>
  <c r="AQ41" i="1"/>
  <c r="AO42" i="1"/>
  <c r="AP42" i="1"/>
  <c r="AQ42" i="1"/>
  <c r="AO43" i="1"/>
  <c r="AP43" i="1"/>
  <c r="AQ43" i="1"/>
  <c r="AO44" i="1"/>
  <c r="AP44" i="1"/>
  <c r="AQ44" i="1"/>
  <c r="AO45" i="1"/>
  <c r="AP45" i="1"/>
  <c r="AQ45" i="1"/>
  <c r="AO46" i="1"/>
  <c r="AP46" i="1"/>
  <c r="AQ46" i="1"/>
  <c r="AO47" i="1"/>
  <c r="AP47" i="1"/>
  <c r="AQ47" i="1"/>
  <c r="AO48" i="1"/>
  <c r="AP48" i="1"/>
  <c r="AQ48" i="1"/>
  <c r="AO49" i="1"/>
  <c r="AP49" i="1"/>
  <c r="AQ49" i="1"/>
  <c r="AO50" i="1"/>
  <c r="AP50" i="1"/>
  <c r="AQ50" i="1"/>
  <c r="AO51" i="1"/>
  <c r="AP51" i="1"/>
  <c r="AQ51" i="1"/>
  <c r="AO52" i="1"/>
  <c r="AP52" i="1"/>
  <c r="AQ52" i="1"/>
  <c r="AO53" i="1"/>
  <c r="AP53" i="1"/>
  <c r="AQ53" i="1"/>
  <c r="AO54" i="1"/>
  <c r="AP54" i="1"/>
  <c r="AQ54" i="1"/>
  <c r="AO55" i="1"/>
  <c r="AP55" i="1"/>
  <c r="AQ55" i="1"/>
  <c r="AO56" i="1"/>
  <c r="AP56" i="1"/>
  <c r="AQ56" i="1"/>
  <c r="AO57" i="1"/>
  <c r="AP57" i="1"/>
  <c r="AQ57" i="1"/>
  <c r="AO58" i="1"/>
  <c r="AP58" i="1"/>
  <c r="AQ58" i="1"/>
  <c r="AO59" i="1"/>
  <c r="AP59" i="1"/>
  <c r="AQ59" i="1"/>
  <c r="AO60" i="1"/>
  <c r="AP60" i="1"/>
  <c r="AQ60" i="1"/>
  <c r="AO61" i="1"/>
  <c r="AP61" i="1"/>
  <c r="AQ61" i="1"/>
  <c r="AO62" i="1"/>
  <c r="AP62" i="1"/>
  <c r="AQ62" i="1"/>
  <c r="AO63" i="1"/>
  <c r="AP63" i="1"/>
  <c r="AQ63" i="1"/>
  <c r="AO64" i="1"/>
  <c r="AP64" i="1"/>
  <c r="AQ64" i="1"/>
  <c r="AO65" i="1"/>
  <c r="AP65" i="1"/>
  <c r="AQ65" i="1"/>
  <c r="AO66" i="1"/>
  <c r="AP66" i="1"/>
  <c r="AQ66" i="1"/>
  <c r="AO67" i="1"/>
  <c r="AP67" i="1"/>
  <c r="AQ67" i="1"/>
  <c r="AO68" i="1"/>
  <c r="AP68" i="1"/>
  <c r="AQ68" i="1"/>
  <c r="AO69" i="1"/>
  <c r="AP69" i="1"/>
  <c r="AQ69" i="1"/>
  <c r="AO70" i="1"/>
  <c r="AP70" i="1"/>
  <c r="AQ70" i="1"/>
  <c r="AO71" i="1"/>
  <c r="AP71" i="1"/>
  <c r="AQ71" i="1"/>
  <c r="AO72" i="1"/>
  <c r="AP72" i="1"/>
  <c r="AQ72" i="1"/>
  <c r="O18" i="1"/>
  <c r="N18" i="1" s="1"/>
  <c r="O25" i="1"/>
  <c r="N25" i="1" s="1"/>
  <c r="O12" i="1"/>
  <c r="N12" i="1" s="1"/>
  <c r="O9" i="1"/>
  <c r="N9" i="1" s="1"/>
  <c r="O30" i="1"/>
  <c r="N30" i="1" s="1"/>
  <c r="O19" i="1"/>
  <c r="N19" i="1" s="1"/>
  <c r="O29" i="1"/>
  <c r="N29" i="1" s="1"/>
  <c r="O28" i="1"/>
  <c r="N28" i="1" s="1"/>
  <c r="O20" i="1"/>
  <c r="N20" i="1" s="1"/>
  <c r="O23" i="1"/>
  <c r="N23" i="1" s="1"/>
  <c r="O3" i="1"/>
  <c r="N3" i="1" s="1"/>
  <c r="O24" i="1"/>
  <c r="N24" i="1" s="1"/>
  <c r="O31" i="1"/>
  <c r="N31" i="1" s="1"/>
  <c r="O32" i="1"/>
  <c r="N32" i="1" s="1"/>
  <c r="O33" i="1"/>
  <c r="N33" i="1" s="1"/>
  <c r="O34" i="1"/>
  <c r="N34" i="1" s="1"/>
  <c r="O35" i="1"/>
  <c r="N35" i="1" s="1"/>
  <c r="O36" i="1"/>
  <c r="N36" i="1" s="1"/>
  <c r="O37" i="1"/>
  <c r="N37" i="1" s="1"/>
  <c r="O38" i="1"/>
  <c r="N38" i="1" s="1"/>
  <c r="O39" i="1"/>
  <c r="N39" i="1" s="1"/>
  <c r="O40" i="1"/>
  <c r="N40" i="1" s="1"/>
  <c r="O41" i="1"/>
  <c r="N41" i="1" s="1"/>
  <c r="O42" i="1"/>
  <c r="N42" i="1" s="1"/>
  <c r="O43" i="1"/>
  <c r="N43" i="1" s="1"/>
  <c r="O44" i="1"/>
  <c r="N44" i="1" s="1"/>
  <c r="O45" i="1"/>
  <c r="N45" i="1" s="1"/>
  <c r="O46" i="1"/>
  <c r="N46" i="1" s="1"/>
  <c r="O47" i="1"/>
  <c r="N47" i="1" s="1"/>
  <c r="O48" i="1"/>
  <c r="N48" i="1" s="1"/>
  <c r="O49" i="1"/>
  <c r="N49" i="1" s="1"/>
  <c r="O50" i="1"/>
  <c r="N50" i="1" s="1"/>
  <c r="O51" i="1"/>
  <c r="N51" i="1" s="1"/>
  <c r="O52" i="1"/>
  <c r="N52" i="1" s="1"/>
  <c r="O53" i="1"/>
  <c r="N53" i="1" s="1"/>
  <c r="O54" i="1"/>
  <c r="N54" i="1" s="1"/>
  <c r="O55" i="1"/>
  <c r="N55" i="1" s="1"/>
  <c r="O56" i="1"/>
  <c r="N56" i="1" s="1"/>
  <c r="O57" i="1"/>
  <c r="N57" i="1" s="1"/>
  <c r="O58" i="1"/>
  <c r="N58" i="1" s="1"/>
  <c r="O59" i="1"/>
  <c r="N59" i="1" s="1"/>
  <c r="O60" i="1"/>
  <c r="N60" i="1" s="1"/>
  <c r="O61" i="1"/>
  <c r="N61" i="1" s="1"/>
  <c r="O62" i="1"/>
  <c r="N62" i="1" s="1"/>
  <c r="O63" i="1"/>
  <c r="N63" i="1" s="1"/>
  <c r="O64" i="1"/>
  <c r="N64" i="1" s="1"/>
  <c r="O65" i="1"/>
  <c r="N65" i="1" s="1"/>
  <c r="O66" i="1"/>
  <c r="N66" i="1" s="1"/>
  <c r="O67" i="1"/>
  <c r="N67" i="1" s="1"/>
  <c r="O68" i="1"/>
  <c r="N68" i="1" s="1"/>
  <c r="O69" i="1"/>
  <c r="N69" i="1" s="1"/>
  <c r="O70" i="1"/>
  <c r="N70" i="1" s="1"/>
  <c r="O71" i="1"/>
  <c r="N71" i="1" s="1"/>
  <c r="O72" i="1"/>
  <c r="N72" i="1" s="1"/>
  <c r="AR71" i="1" l="1"/>
  <c r="AR67" i="1"/>
  <c r="AR63" i="1"/>
  <c r="AR59" i="1"/>
  <c r="AR55" i="1"/>
  <c r="AR51" i="1"/>
  <c r="AR47" i="1"/>
  <c r="AR43" i="1"/>
  <c r="AR39" i="1"/>
  <c r="AR35" i="1"/>
  <c r="AR31" i="1"/>
  <c r="AR23" i="1"/>
  <c r="AR30" i="1"/>
  <c r="AR18" i="1"/>
  <c r="AR72" i="1"/>
  <c r="AR68" i="1"/>
  <c r="AR64" i="1"/>
  <c r="AR60" i="1"/>
  <c r="AR56" i="1"/>
  <c r="AR52" i="1"/>
  <c r="AR48" i="1"/>
  <c r="AR44" i="1"/>
  <c r="AR40" i="1"/>
  <c r="AR36" i="1"/>
  <c r="AR32" i="1"/>
  <c r="AR19" i="1"/>
  <c r="AR25" i="1"/>
  <c r="AR69" i="1"/>
  <c r="AR65" i="1"/>
  <c r="AR61" i="1"/>
  <c r="AR57" i="1"/>
  <c r="AR53" i="1"/>
  <c r="AR49" i="1"/>
  <c r="AR45" i="1"/>
  <c r="AR41" i="1"/>
  <c r="AR37" i="1"/>
  <c r="AR33" i="1"/>
  <c r="AR3" i="1"/>
  <c r="AR28" i="1"/>
  <c r="AR16" i="1"/>
  <c r="AR12" i="1"/>
  <c r="AR70" i="1"/>
  <c r="AR66" i="1"/>
  <c r="AR62" i="1"/>
  <c r="AR58" i="1"/>
  <c r="AR54" i="1"/>
  <c r="AR50" i="1"/>
  <c r="AR46" i="1"/>
  <c r="AR42" i="1"/>
  <c r="AR38" i="1"/>
  <c r="AR34" i="1"/>
  <c r="AR24" i="1"/>
  <c r="AR20" i="1"/>
  <c r="AR29" i="1"/>
  <c r="AR9" i="1"/>
  <c r="AB39" i="1"/>
  <c r="AC39" i="1"/>
  <c r="AD39" i="1"/>
  <c r="AE39" i="1" l="1"/>
  <c r="AB12" i="1"/>
  <c r="AC12" i="1"/>
  <c r="AD12" i="1"/>
  <c r="I50" i="1"/>
  <c r="J50" i="1"/>
  <c r="AB50" i="1"/>
  <c r="AC50" i="1"/>
  <c r="AD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L50" i="1" l="1"/>
  <c r="M50" i="1"/>
  <c r="AE12" i="1"/>
  <c r="G50" i="1"/>
  <c r="BO50" i="1"/>
  <c r="CB50" i="1"/>
  <c r="AE50" i="1"/>
  <c r="CM50" i="1"/>
  <c r="BD50" i="1"/>
  <c r="K50" i="1" l="1"/>
  <c r="O76" i="1"/>
  <c r="N76" i="1" s="1"/>
  <c r="O79" i="1"/>
  <c r="N79" i="1" s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D30" i="1"/>
  <c r="AC30" i="1"/>
  <c r="AB30" i="1"/>
  <c r="J30" i="1"/>
  <c r="I30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D54" i="1"/>
  <c r="AC54" i="1"/>
  <c r="AB54" i="1"/>
  <c r="J54" i="1"/>
  <c r="I54" i="1"/>
  <c r="CL73" i="1"/>
  <c r="CK73" i="1"/>
  <c r="CJ73" i="1"/>
  <c r="CA73" i="1"/>
  <c r="BZ73" i="1"/>
  <c r="BY73" i="1"/>
  <c r="BN73" i="1"/>
  <c r="BM73" i="1"/>
  <c r="BL73" i="1"/>
  <c r="BC73" i="1"/>
  <c r="BB73" i="1"/>
  <c r="BA73" i="1"/>
  <c r="AQ73" i="1"/>
  <c r="AP73" i="1"/>
  <c r="AO73" i="1"/>
  <c r="AD73" i="1"/>
  <c r="AC73" i="1"/>
  <c r="AB73" i="1"/>
  <c r="O73" i="1"/>
  <c r="N73" i="1" s="1"/>
  <c r="J73" i="1"/>
  <c r="I73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D25" i="1"/>
  <c r="AC25" i="1"/>
  <c r="AB25" i="1"/>
  <c r="J25" i="1"/>
  <c r="I25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D43" i="1"/>
  <c r="AC43" i="1"/>
  <c r="AB43" i="1"/>
  <c r="J43" i="1"/>
  <c r="I43" i="1"/>
  <c r="CL69" i="1"/>
  <c r="CK69" i="1"/>
  <c r="CJ69" i="1"/>
  <c r="CA69" i="1"/>
  <c r="BZ69" i="1"/>
  <c r="BY69" i="1"/>
  <c r="BN69" i="1"/>
  <c r="BM69" i="1"/>
  <c r="BL69" i="1"/>
  <c r="BC69" i="1"/>
  <c r="BB69" i="1"/>
  <c r="BA69" i="1"/>
  <c r="AD69" i="1"/>
  <c r="AC69" i="1"/>
  <c r="AB69" i="1"/>
  <c r="J69" i="1"/>
  <c r="I69" i="1"/>
  <c r="CL72" i="1"/>
  <c r="CK72" i="1"/>
  <c r="CJ72" i="1"/>
  <c r="CA72" i="1"/>
  <c r="BZ72" i="1"/>
  <c r="BY72" i="1"/>
  <c r="BN72" i="1"/>
  <c r="BM72" i="1"/>
  <c r="BL72" i="1"/>
  <c r="BC72" i="1"/>
  <c r="BB72" i="1"/>
  <c r="BA72" i="1"/>
  <c r="AD72" i="1"/>
  <c r="AC72" i="1"/>
  <c r="AB72" i="1"/>
  <c r="J72" i="1"/>
  <c r="I72" i="1"/>
  <c r="CL80" i="1"/>
  <c r="CK80" i="1"/>
  <c r="CJ80" i="1"/>
  <c r="CA80" i="1"/>
  <c r="BZ80" i="1"/>
  <c r="BY80" i="1"/>
  <c r="BN80" i="1"/>
  <c r="BM80" i="1"/>
  <c r="BL80" i="1"/>
  <c r="BC80" i="1"/>
  <c r="BB80" i="1"/>
  <c r="BA80" i="1"/>
  <c r="AQ80" i="1"/>
  <c r="AP80" i="1"/>
  <c r="AO80" i="1"/>
  <c r="AD80" i="1"/>
  <c r="AC80" i="1"/>
  <c r="AB80" i="1"/>
  <c r="O80" i="1"/>
  <c r="N80" i="1" s="1"/>
  <c r="J80" i="1"/>
  <c r="I80" i="1"/>
  <c r="CL75" i="1"/>
  <c r="CK75" i="1"/>
  <c r="CJ75" i="1"/>
  <c r="CA75" i="1"/>
  <c r="BZ75" i="1"/>
  <c r="BY75" i="1"/>
  <c r="BN75" i="1"/>
  <c r="BM75" i="1"/>
  <c r="BL75" i="1"/>
  <c r="BC75" i="1"/>
  <c r="BB75" i="1"/>
  <c r="BA75" i="1"/>
  <c r="AQ75" i="1"/>
  <c r="AP75" i="1"/>
  <c r="AO75" i="1"/>
  <c r="AD75" i="1"/>
  <c r="AC75" i="1"/>
  <c r="AB75" i="1"/>
  <c r="O75" i="1"/>
  <c r="N75" i="1" s="1"/>
  <c r="J75" i="1"/>
  <c r="I75" i="1"/>
  <c r="CL76" i="1"/>
  <c r="CK76" i="1"/>
  <c r="CJ76" i="1"/>
  <c r="CA76" i="1"/>
  <c r="BZ76" i="1"/>
  <c r="BY76" i="1"/>
  <c r="BN76" i="1"/>
  <c r="BM76" i="1"/>
  <c r="BL76" i="1"/>
  <c r="BC76" i="1"/>
  <c r="BB76" i="1"/>
  <c r="BA76" i="1"/>
  <c r="AQ76" i="1"/>
  <c r="AP76" i="1"/>
  <c r="AO76" i="1"/>
  <c r="AD76" i="1"/>
  <c r="AC76" i="1"/>
  <c r="AB76" i="1"/>
  <c r="J76" i="1"/>
  <c r="I76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D41" i="1"/>
  <c r="AC41" i="1"/>
  <c r="AB41" i="1"/>
  <c r="J41" i="1"/>
  <c r="I41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D36" i="1"/>
  <c r="AC36" i="1"/>
  <c r="AB36" i="1"/>
  <c r="J36" i="1"/>
  <c r="I36" i="1"/>
  <c r="CL79" i="1"/>
  <c r="CK79" i="1"/>
  <c r="CJ79" i="1"/>
  <c r="CA79" i="1"/>
  <c r="BZ79" i="1"/>
  <c r="BY79" i="1"/>
  <c r="BN79" i="1"/>
  <c r="BM79" i="1"/>
  <c r="BL79" i="1"/>
  <c r="BC79" i="1"/>
  <c r="BB79" i="1"/>
  <c r="BA79" i="1"/>
  <c r="AQ79" i="1"/>
  <c r="AP79" i="1"/>
  <c r="AO79" i="1"/>
  <c r="AD79" i="1"/>
  <c r="AC79" i="1"/>
  <c r="AB79" i="1"/>
  <c r="J79" i="1"/>
  <c r="I79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D42" i="1"/>
  <c r="AC42" i="1"/>
  <c r="AB42" i="1"/>
  <c r="J42" i="1"/>
  <c r="I42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D63" i="1"/>
  <c r="AC63" i="1"/>
  <c r="AB63" i="1"/>
  <c r="J63" i="1"/>
  <c r="I63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D38" i="1"/>
  <c r="AC38" i="1"/>
  <c r="AB38" i="1"/>
  <c r="J38" i="1"/>
  <c r="I38" i="1"/>
  <c r="CL93" i="1"/>
  <c r="CK93" i="1"/>
  <c r="CJ93" i="1"/>
  <c r="CA93" i="1"/>
  <c r="BZ93" i="1"/>
  <c r="BY93" i="1"/>
  <c r="BN93" i="1"/>
  <c r="BM93" i="1"/>
  <c r="BL93" i="1"/>
  <c r="BC93" i="1"/>
  <c r="BB93" i="1"/>
  <c r="BA93" i="1"/>
  <c r="AQ93" i="1"/>
  <c r="AP93" i="1"/>
  <c r="AO93" i="1"/>
  <c r="AD93" i="1"/>
  <c r="AC93" i="1"/>
  <c r="AB93" i="1"/>
  <c r="O93" i="1"/>
  <c r="N93" i="1" s="1"/>
  <c r="J93" i="1"/>
  <c r="I93" i="1"/>
  <c r="CL92" i="1"/>
  <c r="CK92" i="1"/>
  <c r="CJ92" i="1"/>
  <c r="CA92" i="1"/>
  <c r="BZ92" i="1"/>
  <c r="BY92" i="1"/>
  <c r="BN92" i="1"/>
  <c r="BM92" i="1"/>
  <c r="BL92" i="1"/>
  <c r="BC92" i="1"/>
  <c r="BB92" i="1"/>
  <c r="BA92" i="1"/>
  <c r="AQ92" i="1"/>
  <c r="AP92" i="1"/>
  <c r="AO92" i="1"/>
  <c r="AD92" i="1"/>
  <c r="AC92" i="1"/>
  <c r="AB92" i="1"/>
  <c r="O92" i="1"/>
  <c r="N92" i="1" s="1"/>
  <c r="J92" i="1"/>
  <c r="I92" i="1"/>
  <c r="CL91" i="1"/>
  <c r="CK91" i="1"/>
  <c r="CJ91" i="1"/>
  <c r="CA91" i="1"/>
  <c r="BZ91" i="1"/>
  <c r="BY91" i="1"/>
  <c r="BN91" i="1"/>
  <c r="BM91" i="1"/>
  <c r="BL91" i="1"/>
  <c r="BC91" i="1"/>
  <c r="BB91" i="1"/>
  <c r="BA91" i="1"/>
  <c r="AQ91" i="1"/>
  <c r="AP91" i="1"/>
  <c r="AO91" i="1"/>
  <c r="AD91" i="1"/>
  <c r="AC91" i="1"/>
  <c r="AB91" i="1"/>
  <c r="O91" i="1"/>
  <c r="N91" i="1" s="1"/>
  <c r="J91" i="1"/>
  <c r="I91" i="1"/>
  <c r="CL90" i="1"/>
  <c r="CK90" i="1"/>
  <c r="CJ90" i="1"/>
  <c r="CA90" i="1"/>
  <c r="BZ90" i="1"/>
  <c r="BY90" i="1"/>
  <c r="BN90" i="1"/>
  <c r="BM90" i="1"/>
  <c r="BL90" i="1"/>
  <c r="BC90" i="1"/>
  <c r="BB90" i="1"/>
  <c r="BA90" i="1"/>
  <c r="AQ90" i="1"/>
  <c r="AP90" i="1"/>
  <c r="AO90" i="1"/>
  <c r="AD90" i="1"/>
  <c r="AC90" i="1"/>
  <c r="AB90" i="1"/>
  <c r="O90" i="1"/>
  <c r="N90" i="1" s="1"/>
  <c r="J90" i="1"/>
  <c r="I90" i="1"/>
  <c r="CL89" i="1"/>
  <c r="CK89" i="1"/>
  <c r="CJ89" i="1"/>
  <c r="CA89" i="1"/>
  <c r="BZ89" i="1"/>
  <c r="BY89" i="1"/>
  <c r="BN89" i="1"/>
  <c r="BM89" i="1"/>
  <c r="BL89" i="1"/>
  <c r="BC89" i="1"/>
  <c r="BB89" i="1"/>
  <c r="BA89" i="1"/>
  <c r="AQ89" i="1"/>
  <c r="AP89" i="1"/>
  <c r="AO89" i="1"/>
  <c r="AD89" i="1"/>
  <c r="AC89" i="1"/>
  <c r="AB89" i="1"/>
  <c r="O89" i="1"/>
  <c r="N89" i="1" s="1"/>
  <c r="J89" i="1"/>
  <c r="I89" i="1"/>
  <c r="CL88" i="1"/>
  <c r="CK88" i="1"/>
  <c r="CJ88" i="1"/>
  <c r="CA88" i="1"/>
  <c r="BZ88" i="1"/>
  <c r="BY88" i="1"/>
  <c r="BN88" i="1"/>
  <c r="BM88" i="1"/>
  <c r="BL88" i="1"/>
  <c r="BC88" i="1"/>
  <c r="BB88" i="1"/>
  <c r="BA88" i="1"/>
  <c r="AQ88" i="1"/>
  <c r="AP88" i="1"/>
  <c r="AO88" i="1"/>
  <c r="AD88" i="1"/>
  <c r="AC88" i="1"/>
  <c r="AB88" i="1"/>
  <c r="O88" i="1"/>
  <c r="N88" i="1" s="1"/>
  <c r="J88" i="1"/>
  <c r="I88" i="1"/>
  <c r="CL87" i="1"/>
  <c r="CK87" i="1"/>
  <c r="CJ87" i="1"/>
  <c r="CA87" i="1"/>
  <c r="BZ87" i="1"/>
  <c r="BY87" i="1"/>
  <c r="BN87" i="1"/>
  <c r="BM87" i="1"/>
  <c r="BL87" i="1"/>
  <c r="BC87" i="1"/>
  <c r="BB87" i="1"/>
  <c r="BA87" i="1"/>
  <c r="AQ87" i="1"/>
  <c r="AP87" i="1"/>
  <c r="AO87" i="1"/>
  <c r="AD87" i="1"/>
  <c r="AC87" i="1"/>
  <c r="AB87" i="1"/>
  <c r="O87" i="1"/>
  <c r="N87" i="1" s="1"/>
  <c r="J87" i="1"/>
  <c r="I87" i="1"/>
  <c r="CL86" i="1"/>
  <c r="CK86" i="1"/>
  <c r="CJ86" i="1"/>
  <c r="CA86" i="1"/>
  <c r="BZ86" i="1"/>
  <c r="BY86" i="1"/>
  <c r="BN86" i="1"/>
  <c r="BM86" i="1"/>
  <c r="BL86" i="1"/>
  <c r="BC86" i="1"/>
  <c r="BB86" i="1"/>
  <c r="BA86" i="1"/>
  <c r="AQ86" i="1"/>
  <c r="AP86" i="1"/>
  <c r="AO86" i="1"/>
  <c r="AD86" i="1"/>
  <c r="AC86" i="1"/>
  <c r="AB86" i="1"/>
  <c r="O86" i="1"/>
  <c r="N86" i="1" s="1"/>
  <c r="J86" i="1"/>
  <c r="I86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D19" i="1"/>
  <c r="AC19" i="1"/>
  <c r="AB19" i="1"/>
  <c r="J19" i="1"/>
  <c r="I19" i="1"/>
  <c r="CL94" i="1"/>
  <c r="CK94" i="1"/>
  <c r="CJ94" i="1"/>
  <c r="CA94" i="1"/>
  <c r="BZ94" i="1"/>
  <c r="BY94" i="1"/>
  <c r="BN94" i="1"/>
  <c r="BM94" i="1"/>
  <c r="BL94" i="1"/>
  <c r="BC94" i="1"/>
  <c r="BB94" i="1"/>
  <c r="BA94" i="1"/>
  <c r="AQ94" i="1"/>
  <c r="AP94" i="1"/>
  <c r="AO94" i="1"/>
  <c r="AD94" i="1"/>
  <c r="AC94" i="1"/>
  <c r="AB94" i="1"/>
  <c r="O94" i="1"/>
  <c r="N94" i="1" s="1"/>
  <c r="J94" i="1"/>
  <c r="I94" i="1"/>
  <c r="CL98" i="1"/>
  <c r="CK98" i="1"/>
  <c r="CJ98" i="1"/>
  <c r="CA98" i="1"/>
  <c r="BZ98" i="1"/>
  <c r="BY98" i="1"/>
  <c r="BN98" i="1"/>
  <c r="BM98" i="1"/>
  <c r="BL98" i="1"/>
  <c r="BC98" i="1"/>
  <c r="BB98" i="1"/>
  <c r="BA98" i="1"/>
  <c r="AQ98" i="1"/>
  <c r="AP98" i="1"/>
  <c r="AO98" i="1"/>
  <c r="AD98" i="1"/>
  <c r="AC98" i="1"/>
  <c r="AB98" i="1"/>
  <c r="O98" i="1"/>
  <c r="N98" i="1" s="1"/>
  <c r="J98" i="1"/>
  <c r="I98" i="1"/>
  <c r="CL97" i="1"/>
  <c r="CK97" i="1"/>
  <c r="CJ97" i="1"/>
  <c r="CA97" i="1"/>
  <c r="BZ97" i="1"/>
  <c r="BY97" i="1"/>
  <c r="BN97" i="1"/>
  <c r="BM97" i="1"/>
  <c r="BL97" i="1"/>
  <c r="BC97" i="1"/>
  <c r="BB97" i="1"/>
  <c r="BA97" i="1"/>
  <c r="AQ97" i="1"/>
  <c r="AP97" i="1"/>
  <c r="AO97" i="1"/>
  <c r="AD97" i="1"/>
  <c r="AC97" i="1"/>
  <c r="AB97" i="1"/>
  <c r="O97" i="1"/>
  <c r="N97" i="1" s="1"/>
  <c r="J97" i="1"/>
  <c r="I97" i="1"/>
  <c r="CL96" i="1"/>
  <c r="CK96" i="1"/>
  <c r="CJ96" i="1"/>
  <c r="CA96" i="1"/>
  <c r="BZ96" i="1"/>
  <c r="BY96" i="1"/>
  <c r="BN96" i="1"/>
  <c r="BM96" i="1"/>
  <c r="BL96" i="1"/>
  <c r="BC96" i="1"/>
  <c r="BB96" i="1"/>
  <c r="BA96" i="1"/>
  <c r="AQ96" i="1"/>
  <c r="AP96" i="1"/>
  <c r="AO96" i="1"/>
  <c r="AD96" i="1"/>
  <c r="AC96" i="1"/>
  <c r="AB96" i="1"/>
  <c r="O96" i="1"/>
  <c r="N96" i="1" s="1"/>
  <c r="J96" i="1"/>
  <c r="I96" i="1"/>
  <c r="CL95" i="1"/>
  <c r="CK95" i="1"/>
  <c r="CJ95" i="1"/>
  <c r="CA95" i="1"/>
  <c r="BZ95" i="1"/>
  <c r="BY95" i="1"/>
  <c r="BN95" i="1"/>
  <c r="BM95" i="1"/>
  <c r="BL95" i="1"/>
  <c r="BC95" i="1"/>
  <c r="BB95" i="1"/>
  <c r="BA95" i="1"/>
  <c r="AQ95" i="1"/>
  <c r="AP95" i="1"/>
  <c r="AO95" i="1"/>
  <c r="AD95" i="1"/>
  <c r="AC95" i="1"/>
  <c r="AB95" i="1"/>
  <c r="O95" i="1"/>
  <c r="N95" i="1" s="1"/>
  <c r="J95" i="1"/>
  <c r="I95" i="1"/>
  <c r="CL100" i="1"/>
  <c r="CK100" i="1"/>
  <c r="CJ100" i="1"/>
  <c r="CA100" i="1"/>
  <c r="BZ100" i="1"/>
  <c r="BY100" i="1"/>
  <c r="BN100" i="1"/>
  <c r="BM100" i="1"/>
  <c r="BL100" i="1"/>
  <c r="BC100" i="1"/>
  <c r="BB100" i="1"/>
  <c r="BA100" i="1"/>
  <c r="AQ100" i="1"/>
  <c r="AP100" i="1"/>
  <c r="AO100" i="1"/>
  <c r="AD100" i="1"/>
  <c r="AC100" i="1"/>
  <c r="AB100" i="1"/>
  <c r="O100" i="1"/>
  <c r="N100" i="1" s="1"/>
  <c r="J100" i="1"/>
  <c r="I100" i="1"/>
  <c r="CL99" i="1"/>
  <c r="CK99" i="1"/>
  <c r="CJ99" i="1"/>
  <c r="CA99" i="1"/>
  <c r="BZ99" i="1"/>
  <c r="BY99" i="1"/>
  <c r="BN99" i="1"/>
  <c r="BM99" i="1"/>
  <c r="BL99" i="1"/>
  <c r="BC99" i="1"/>
  <c r="BB99" i="1"/>
  <c r="BA99" i="1"/>
  <c r="AQ99" i="1"/>
  <c r="AP99" i="1"/>
  <c r="AO99" i="1"/>
  <c r="AD99" i="1"/>
  <c r="AC99" i="1"/>
  <c r="AB99" i="1"/>
  <c r="O99" i="1"/>
  <c r="N99" i="1" s="1"/>
  <c r="J99" i="1"/>
  <c r="I99" i="1"/>
  <c r="CL101" i="1"/>
  <c r="CK101" i="1"/>
  <c r="CJ101" i="1"/>
  <c r="CA101" i="1"/>
  <c r="BZ101" i="1"/>
  <c r="BY101" i="1"/>
  <c r="BN101" i="1"/>
  <c r="BM101" i="1"/>
  <c r="BL101" i="1"/>
  <c r="BC101" i="1"/>
  <c r="BB101" i="1"/>
  <c r="BA101" i="1"/>
  <c r="AQ101" i="1"/>
  <c r="AP101" i="1"/>
  <c r="AO101" i="1"/>
  <c r="AD101" i="1"/>
  <c r="AC101" i="1"/>
  <c r="AB101" i="1"/>
  <c r="O101" i="1"/>
  <c r="N101" i="1" s="1"/>
  <c r="J101" i="1"/>
  <c r="I101" i="1"/>
  <c r="M42" i="1" l="1"/>
  <c r="L41" i="1"/>
  <c r="L69" i="1"/>
  <c r="M25" i="1"/>
  <c r="L38" i="1"/>
  <c r="L19" i="1"/>
  <c r="M63" i="1"/>
  <c r="L36" i="1"/>
  <c r="L72" i="1"/>
  <c r="M43" i="1"/>
  <c r="M54" i="1"/>
  <c r="L30" i="1"/>
  <c r="M19" i="1"/>
  <c r="L63" i="1"/>
  <c r="M36" i="1"/>
  <c r="M72" i="1"/>
  <c r="L43" i="1"/>
  <c r="L54" i="1"/>
  <c r="M30" i="1"/>
  <c r="M38" i="1"/>
  <c r="L42" i="1"/>
  <c r="K42" i="1" s="1"/>
  <c r="M41" i="1"/>
  <c r="M69" i="1"/>
  <c r="L25" i="1"/>
  <c r="AE75" i="1"/>
  <c r="CB75" i="1"/>
  <c r="BO69" i="1"/>
  <c r="G86" i="1"/>
  <c r="H86" i="1" s="1"/>
  <c r="L87" i="1"/>
  <c r="CB87" i="1"/>
  <c r="L91" i="1"/>
  <c r="AR91" i="1"/>
  <c r="CM91" i="1"/>
  <c r="L80" i="1"/>
  <c r="BD80" i="1"/>
  <c r="BD43" i="1"/>
  <c r="CB25" i="1"/>
  <c r="M73" i="1"/>
  <c r="BD73" i="1"/>
  <c r="BO54" i="1"/>
  <c r="M98" i="1"/>
  <c r="BD98" i="1"/>
  <c r="BO94" i="1"/>
  <c r="M87" i="1"/>
  <c r="BD87" i="1"/>
  <c r="AE93" i="1"/>
  <c r="CB93" i="1"/>
  <c r="L79" i="1"/>
  <c r="L76" i="1"/>
  <c r="CB43" i="1"/>
  <c r="AE73" i="1"/>
  <c r="CB73" i="1"/>
  <c r="CM54" i="1"/>
  <c r="BD95" i="1"/>
  <c r="AR98" i="1"/>
  <c r="CM98" i="1"/>
  <c r="AR87" i="1"/>
  <c r="CM87" i="1"/>
  <c r="G42" i="1"/>
  <c r="H42" i="1" s="1"/>
  <c r="BO76" i="1"/>
  <c r="CB69" i="1"/>
  <c r="BO43" i="1"/>
  <c r="BD25" i="1"/>
  <c r="BO73" i="1"/>
  <c r="AE54" i="1"/>
  <c r="CB54" i="1"/>
  <c r="M95" i="1"/>
  <c r="BO87" i="1"/>
  <c r="AR89" i="1"/>
  <c r="CM89" i="1"/>
  <c r="BO75" i="1"/>
  <c r="M80" i="1"/>
  <c r="CM43" i="1"/>
  <c r="AE25" i="1"/>
  <c r="AR73" i="1"/>
  <c r="CM73" i="1"/>
  <c r="BD54" i="1"/>
  <c r="BO30" i="1"/>
  <c r="CB42" i="1"/>
  <c r="M79" i="1"/>
  <c r="M76" i="1"/>
  <c r="AE42" i="1"/>
  <c r="G87" i="1"/>
  <c r="H87" i="1" s="1"/>
  <c r="G73" i="1"/>
  <c r="H73" i="1" s="1"/>
  <c r="G30" i="1"/>
  <c r="H30" i="1" s="1"/>
  <c r="G19" i="1"/>
  <c r="H19" i="1" s="1"/>
  <c r="G93" i="1"/>
  <c r="H93" i="1" s="1"/>
  <c r="G75" i="1"/>
  <c r="H75" i="1" s="1"/>
  <c r="G94" i="1"/>
  <c r="H94" i="1" s="1"/>
  <c r="G69" i="1"/>
  <c r="H69" i="1" s="1"/>
  <c r="G43" i="1"/>
  <c r="H43" i="1" s="1"/>
  <c r="G80" i="1"/>
  <c r="H80" i="1" s="1"/>
  <c r="G72" i="1"/>
  <c r="H72" i="1" s="1"/>
  <c r="G25" i="1"/>
  <c r="H25" i="1" s="1"/>
  <c r="BO79" i="1"/>
  <c r="BO42" i="1"/>
  <c r="BD36" i="1"/>
  <c r="CB38" i="1"/>
  <c r="BO38" i="1"/>
  <c r="CB79" i="1"/>
  <c r="AR95" i="1"/>
  <c r="CM95" i="1"/>
  <c r="BO88" i="1"/>
  <c r="L90" i="1"/>
  <c r="CB90" i="1"/>
  <c r="M91" i="1"/>
  <c r="BO91" i="1"/>
  <c r="L92" i="1"/>
  <c r="BD92" i="1"/>
  <c r="L93" i="1"/>
  <c r="BO93" i="1"/>
  <c r="M75" i="1"/>
  <c r="BD75" i="1"/>
  <c r="AE80" i="1"/>
  <c r="CB80" i="1"/>
  <c r="BO72" i="1"/>
  <c r="BD69" i="1"/>
  <c r="AE88" i="1"/>
  <c r="CB88" i="1"/>
  <c r="G91" i="1"/>
  <c r="H91" i="1" s="1"/>
  <c r="AE91" i="1"/>
  <c r="CB91" i="1"/>
  <c r="M93" i="1"/>
  <c r="L75" i="1"/>
  <c r="AR80" i="1"/>
  <c r="CM80" i="1"/>
  <c r="AE43" i="1"/>
  <c r="BO25" i="1"/>
  <c r="L73" i="1"/>
  <c r="AE95" i="1"/>
  <c r="CB95" i="1"/>
  <c r="BO95" i="1"/>
  <c r="BO19" i="1"/>
  <c r="AE86" i="1"/>
  <c r="M86" i="1"/>
  <c r="CB86" i="1"/>
  <c r="AE87" i="1"/>
  <c r="M89" i="1"/>
  <c r="BD89" i="1"/>
  <c r="G90" i="1"/>
  <c r="H90" i="1" s="1"/>
  <c r="M90" i="1"/>
  <c r="BO90" i="1"/>
  <c r="BD91" i="1"/>
  <c r="AR75" i="1"/>
  <c r="CM75" i="1"/>
  <c r="BO80" i="1"/>
  <c r="BD72" i="1"/>
  <c r="CM69" i="1"/>
  <c r="CM25" i="1"/>
  <c r="AE30" i="1"/>
  <c r="CB30" i="1"/>
  <c r="CM76" i="1"/>
  <c r="CB76" i="1"/>
  <c r="AR76" i="1"/>
  <c r="AE76" i="1"/>
  <c r="G76" i="1"/>
  <c r="H76" i="1" s="1"/>
  <c r="CM41" i="1"/>
  <c r="BD41" i="1"/>
  <c r="CM36" i="1"/>
  <c r="CB36" i="1"/>
  <c r="AE36" i="1"/>
  <c r="CM79" i="1"/>
  <c r="BD79" i="1"/>
  <c r="AR79" i="1"/>
  <c r="G79" i="1"/>
  <c r="H79" i="1" s="1"/>
  <c r="CM42" i="1"/>
  <c r="BD42" i="1"/>
  <c r="CM63" i="1"/>
  <c r="CB63" i="1"/>
  <c r="AE63" i="1"/>
  <c r="CM38" i="1"/>
  <c r="BD38" i="1"/>
  <c r="BD19" i="1"/>
  <c r="AE38" i="1"/>
  <c r="G54" i="1"/>
  <c r="H54" i="1" s="1"/>
  <c r="M96" i="1"/>
  <c r="CB96" i="1"/>
  <c r="AR92" i="1"/>
  <c r="CM92" i="1"/>
  <c r="BO63" i="1"/>
  <c r="L96" i="1"/>
  <c r="AR86" i="1"/>
  <c r="CM86" i="1"/>
  <c r="G89" i="1"/>
  <c r="H89" i="1" s="1"/>
  <c r="AE89" i="1"/>
  <c r="L89" i="1"/>
  <c r="CB89" i="1"/>
  <c r="BD90" i="1"/>
  <c r="AE92" i="1"/>
  <c r="CB92" i="1"/>
  <c r="BD93" i="1"/>
  <c r="G38" i="1"/>
  <c r="H38" i="1" s="1"/>
  <c r="AE79" i="1"/>
  <c r="G36" i="1"/>
  <c r="H36" i="1" s="1"/>
  <c r="BO36" i="1"/>
  <c r="G41" i="1"/>
  <c r="H41" i="1" s="1"/>
  <c r="BD76" i="1"/>
  <c r="AE69" i="1"/>
  <c r="CM30" i="1"/>
  <c r="AE41" i="1"/>
  <c r="CB41" i="1"/>
  <c r="CM72" i="1"/>
  <c r="L97" i="1"/>
  <c r="AE94" i="1"/>
  <c r="CB94" i="1"/>
  <c r="AE19" i="1"/>
  <c r="CB19" i="1"/>
  <c r="BD86" i="1"/>
  <c r="L88" i="1"/>
  <c r="BD88" i="1"/>
  <c r="G63" i="1"/>
  <c r="H63" i="1" s="1"/>
  <c r="BD63" i="1"/>
  <c r="BO41" i="1"/>
  <c r="AE72" i="1"/>
  <c r="CB72" i="1"/>
  <c r="BD30" i="1"/>
  <c r="BD100" i="1"/>
  <c r="G95" i="1"/>
  <c r="H95" i="1" s="1"/>
  <c r="M97" i="1"/>
  <c r="BO97" i="1"/>
  <c r="CM19" i="1"/>
  <c r="BO86" i="1"/>
  <c r="AR88" i="1"/>
  <c r="CM88" i="1"/>
  <c r="BO89" i="1"/>
  <c r="AR90" i="1"/>
  <c r="CM90" i="1"/>
  <c r="BO92" i="1"/>
  <c r="AR93" i="1"/>
  <c r="CM93" i="1"/>
  <c r="L86" i="1"/>
  <c r="M100" i="1"/>
  <c r="BD97" i="1"/>
  <c r="AE101" i="1"/>
  <c r="CB101" i="1"/>
  <c r="G100" i="1"/>
  <c r="H100" i="1" s="1"/>
  <c r="AR96" i="1"/>
  <c r="CM96" i="1"/>
  <c r="AE97" i="1"/>
  <c r="CB97" i="1"/>
  <c r="BO98" i="1"/>
  <c r="AR94" i="1"/>
  <c r="CM94" i="1"/>
  <c r="M88" i="1"/>
  <c r="AE90" i="1"/>
  <c r="M92" i="1"/>
  <c r="L95" i="1"/>
  <c r="BO96" i="1"/>
  <c r="G88" i="1"/>
  <c r="H88" i="1" s="1"/>
  <c r="G92" i="1"/>
  <c r="H92" i="1" s="1"/>
  <c r="BD96" i="1"/>
  <c r="AR97" i="1"/>
  <c r="CM97" i="1"/>
  <c r="L98" i="1"/>
  <c r="AE98" i="1"/>
  <c r="CB98" i="1"/>
  <c r="M94" i="1"/>
  <c r="BD94" i="1"/>
  <c r="G96" i="1"/>
  <c r="H96" i="1" s="1"/>
  <c r="L94" i="1"/>
  <c r="G101" i="1"/>
  <c r="H101" i="1" s="1"/>
  <c r="L99" i="1"/>
  <c r="G97" i="1"/>
  <c r="H97" i="1" s="1"/>
  <c r="G98" i="1"/>
  <c r="H98" i="1" s="1"/>
  <c r="BO101" i="1"/>
  <c r="AE96" i="1"/>
  <c r="G99" i="1"/>
  <c r="H99" i="1" s="1"/>
  <c r="AR99" i="1"/>
  <c r="M99" i="1"/>
  <c r="CM99" i="1"/>
  <c r="BO100" i="1"/>
  <c r="AE99" i="1"/>
  <c r="CB99" i="1"/>
  <c r="BO99" i="1"/>
  <c r="AR100" i="1"/>
  <c r="CM100" i="1"/>
  <c r="BD99" i="1"/>
  <c r="AE100" i="1"/>
  <c r="CB100" i="1"/>
  <c r="L100" i="1"/>
  <c r="BD101" i="1"/>
  <c r="AR101" i="1"/>
  <c r="CM101" i="1"/>
  <c r="I37" i="1"/>
  <c r="J37" i="1"/>
  <c r="AB37" i="1"/>
  <c r="AC37" i="1"/>
  <c r="AD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71" i="1"/>
  <c r="J71" i="1"/>
  <c r="AB71" i="1"/>
  <c r="AC71" i="1"/>
  <c r="AD71" i="1"/>
  <c r="BA71" i="1"/>
  <c r="BB71" i="1"/>
  <c r="BC71" i="1"/>
  <c r="BL71" i="1"/>
  <c r="BM71" i="1"/>
  <c r="BN71" i="1"/>
  <c r="BY71" i="1"/>
  <c r="BZ71" i="1"/>
  <c r="CA71" i="1"/>
  <c r="CJ71" i="1"/>
  <c r="CK71" i="1"/>
  <c r="CL71" i="1"/>
  <c r="CJ45" i="1"/>
  <c r="I45" i="1"/>
  <c r="J45" i="1"/>
  <c r="AB45" i="1"/>
  <c r="AC45" i="1"/>
  <c r="AD45" i="1"/>
  <c r="BA45" i="1"/>
  <c r="BB45" i="1"/>
  <c r="BC45" i="1"/>
  <c r="BL45" i="1"/>
  <c r="BM45" i="1"/>
  <c r="BN45" i="1"/>
  <c r="BY45" i="1"/>
  <c r="BZ45" i="1"/>
  <c r="CA45" i="1"/>
  <c r="CK45" i="1"/>
  <c r="CL45" i="1"/>
  <c r="I29" i="1"/>
  <c r="J29" i="1"/>
  <c r="AB29" i="1"/>
  <c r="AC29" i="1"/>
  <c r="AD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I18" i="1"/>
  <c r="J18" i="1"/>
  <c r="AB18" i="1"/>
  <c r="AC18" i="1"/>
  <c r="AD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I12" i="1"/>
  <c r="J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66" i="1"/>
  <c r="J66" i="1"/>
  <c r="AB66" i="1"/>
  <c r="AC66" i="1"/>
  <c r="AD66" i="1"/>
  <c r="BA66" i="1"/>
  <c r="BB66" i="1"/>
  <c r="BC66" i="1"/>
  <c r="BL66" i="1"/>
  <c r="BM66" i="1"/>
  <c r="BN66" i="1"/>
  <c r="BY66" i="1"/>
  <c r="BZ66" i="1"/>
  <c r="CA66" i="1"/>
  <c r="CJ66" i="1"/>
  <c r="CK66" i="1"/>
  <c r="CL66" i="1"/>
  <c r="I61" i="1"/>
  <c r="J61" i="1"/>
  <c r="AB61" i="1"/>
  <c r="AC61" i="1"/>
  <c r="AD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28" i="1"/>
  <c r="J28" i="1"/>
  <c r="AB28" i="1"/>
  <c r="AC28" i="1"/>
  <c r="AD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84" i="1"/>
  <c r="J84" i="1"/>
  <c r="O84" i="1"/>
  <c r="N84" i="1" s="1"/>
  <c r="AB84" i="1"/>
  <c r="AC84" i="1"/>
  <c r="AD84" i="1"/>
  <c r="AO84" i="1"/>
  <c r="AP84" i="1"/>
  <c r="AQ84" i="1"/>
  <c r="BA84" i="1"/>
  <c r="BB84" i="1"/>
  <c r="BC84" i="1"/>
  <c r="BL84" i="1"/>
  <c r="BM84" i="1"/>
  <c r="BN84" i="1"/>
  <c r="BY84" i="1"/>
  <c r="BZ84" i="1"/>
  <c r="CA84" i="1"/>
  <c r="CJ84" i="1"/>
  <c r="CK84" i="1"/>
  <c r="CL84" i="1"/>
  <c r="I33" i="1"/>
  <c r="J33" i="1"/>
  <c r="AB33" i="1"/>
  <c r="AC33" i="1"/>
  <c r="AD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64" i="1"/>
  <c r="J64" i="1"/>
  <c r="AB64" i="1"/>
  <c r="AC64" i="1"/>
  <c r="AD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81" i="1"/>
  <c r="J81" i="1"/>
  <c r="O81" i="1"/>
  <c r="N81" i="1" s="1"/>
  <c r="AB81" i="1"/>
  <c r="AC81" i="1"/>
  <c r="AD81" i="1"/>
  <c r="AO81" i="1"/>
  <c r="AP81" i="1"/>
  <c r="AQ81" i="1"/>
  <c r="BA81" i="1"/>
  <c r="BB81" i="1"/>
  <c r="BC81" i="1"/>
  <c r="BL81" i="1"/>
  <c r="BM81" i="1"/>
  <c r="BN81" i="1"/>
  <c r="BY81" i="1"/>
  <c r="BZ81" i="1"/>
  <c r="CA81" i="1"/>
  <c r="CJ81" i="1"/>
  <c r="CK81" i="1"/>
  <c r="CL81" i="1"/>
  <c r="I77" i="1"/>
  <c r="J77" i="1"/>
  <c r="O77" i="1"/>
  <c r="N77" i="1" s="1"/>
  <c r="AB77" i="1"/>
  <c r="AC77" i="1"/>
  <c r="AD77" i="1"/>
  <c r="AO77" i="1"/>
  <c r="AP77" i="1"/>
  <c r="AQ77" i="1"/>
  <c r="BA77" i="1"/>
  <c r="BB77" i="1"/>
  <c r="BC77" i="1"/>
  <c r="BL77" i="1"/>
  <c r="BM77" i="1"/>
  <c r="BN77" i="1"/>
  <c r="BY77" i="1"/>
  <c r="BZ77" i="1"/>
  <c r="CA77" i="1"/>
  <c r="CJ77" i="1"/>
  <c r="CK77" i="1"/>
  <c r="CL77" i="1"/>
  <c r="I56" i="1"/>
  <c r="J56" i="1"/>
  <c r="AB56" i="1"/>
  <c r="AC56" i="1"/>
  <c r="AD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51" i="1"/>
  <c r="J51" i="1"/>
  <c r="AB51" i="1"/>
  <c r="AC51" i="1"/>
  <c r="AD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K43" i="1" l="1"/>
  <c r="K72" i="1"/>
  <c r="K36" i="1"/>
  <c r="K63" i="1"/>
  <c r="K38" i="1"/>
  <c r="K41" i="1"/>
  <c r="K69" i="1"/>
  <c r="K25" i="1"/>
  <c r="K19" i="1"/>
  <c r="K54" i="1"/>
  <c r="K30" i="1"/>
  <c r="M51" i="1"/>
  <c r="M64" i="1"/>
  <c r="M61" i="1"/>
  <c r="M18" i="1"/>
  <c r="M37" i="1"/>
  <c r="L12" i="1"/>
  <c r="M56" i="1"/>
  <c r="M33" i="1"/>
  <c r="L28" i="1"/>
  <c r="M66" i="1"/>
  <c r="M29" i="1"/>
  <c r="M45" i="1"/>
  <c r="L71" i="1"/>
  <c r="M12" i="1"/>
  <c r="L51" i="1"/>
  <c r="L64" i="1"/>
  <c r="L61" i="1"/>
  <c r="L18" i="1"/>
  <c r="L37" i="1"/>
  <c r="L56" i="1"/>
  <c r="L33" i="1"/>
  <c r="M28" i="1"/>
  <c r="L66" i="1"/>
  <c r="L29" i="1"/>
  <c r="L45" i="1"/>
  <c r="M71" i="1"/>
  <c r="K87" i="1"/>
  <c r="K91" i="1"/>
  <c r="K95" i="1"/>
  <c r="K76" i="1"/>
  <c r="K98" i="1"/>
  <c r="K80" i="1"/>
  <c r="K92" i="1"/>
  <c r="K73" i="1"/>
  <c r="K90" i="1"/>
  <c r="K88" i="1"/>
  <c r="K93" i="1"/>
  <c r="K96" i="1"/>
  <c r="K97" i="1"/>
  <c r="K89" i="1"/>
  <c r="K86" i="1"/>
  <c r="K75" i="1"/>
  <c r="K79" i="1"/>
  <c r="K94" i="1"/>
  <c r="K100" i="1"/>
  <c r="K99" i="1"/>
  <c r="G66" i="1"/>
  <c r="G12" i="1"/>
  <c r="BO33" i="1"/>
  <c r="BO66" i="1"/>
  <c r="BO37" i="1"/>
  <c r="BO45" i="1"/>
  <c r="CM33" i="1"/>
  <c r="BO84" i="1"/>
  <c r="BO71" i="1"/>
  <c r="BO77" i="1"/>
  <c r="BD71" i="1"/>
  <c r="AE71" i="1"/>
  <c r="G71" i="1"/>
  <c r="CM37" i="1"/>
  <c r="CB37" i="1"/>
  <c r="BD37" i="1"/>
  <c r="AE37" i="1"/>
  <c r="G37" i="1"/>
  <c r="CB71" i="1"/>
  <c r="CM71" i="1"/>
  <c r="CM45" i="1"/>
  <c r="AE45" i="1"/>
  <c r="BO12" i="1"/>
  <c r="BO51" i="1"/>
  <c r="BO81" i="1"/>
  <c r="G84" i="1"/>
  <c r="BD45" i="1"/>
  <c r="CB45" i="1"/>
  <c r="G45" i="1"/>
  <c r="CB51" i="1"/>
  <c r="BD56" i="1"/>
  <c r="CM77" i="1"/>
  <c r="CB77" i="1"/>
  <c r="BD77" i="1"/>
  <c r="AR77" i="1"/>
  <c r="G77" i="1"/>
  <c r="CM81" i="1"/>
  <c r="G81" i="1"/>
  <c r="CB33" i="1"/>
  <c r="BD33" i="1"/>
  <c r="G33" i="1"/>
  <c r="AR84" i="1"/>
  <c r="BD28" i="1"/>
  <c r="G28" i="1"/>
  <c r="CM66" i="1"/>
  <c r="CB66" i="1"/>
  <c r="BD66" i="1"/>
  <c r="CM12" i="1"/>
  <c r="BD12" i="1"/>
  <c r="G18" i="1"/>
  <c r="CM51" i="1"/>
  <c r="CM84" i="1"/>
  <c r="CB81" i="1"/>
  <c r="L81" i="1"/>
  <c r="CB84" i="1"/>
  <c r="CB12" i="1"/>
  <c r="BD61" i="1"/>
  <c r="BD18" i="1"/>
  <c r="BD81" i="1"/>
  <c r="BD29" i="1"/>
  <c r="BD51" i="1"/>
  <c r="L77" i="1"/>
  <c r="BD64" i="1"/>
  <c r="BD84" i="1"/>
  <c r="M84" i="1"/>
  <c r="AR81" i="1"/>
  <c r="M81" i="1"/>
  <c r="L84" i="1"/>
  <c r="AE51" i="1"/>
  <c r="AE77" i="1"/>
  <c r="AE33" i="1"/>
  <c r="AE66" i="1"/>
  <c r="G64" i="1"/>
  <c r="G51" i="1"/>
  <c r="BO56" i="1"/>
  <c r="M77" i="1"/>
  <c r="BO64" i="1"/>
  <c r="BO28" i="1"/>
  <c r="BO61" i="1"/>
  <c r="BO18" i="1"/>
  <c r="BO29" i="1"/>
  <c r="CB56" i="1"/>
  <c r="AE56" i="1"/>
  <c r="AE81" i="1"/>
  <c r="CB64" i="1"/>
  <c r="AE64" i="1"/>
  <c r="AE84" i="1"/>
  <c r="CB28" i="1"/>
  <c r="AE28" i="1"/>
  <c r="CB61" i="1"/>
  <c r="AE61" i="1"/>
  <c r="CB18" i="1"/>
  <c r="AE18" i="1"/>
  <c r="CB29" i="1"/>
  <c r="AE29" i="1"/>
  <c r="CM56" i="1"/>
  <c r="G56" i="1"/>
  <c r="CM64" i="1"/>
  <c r="CM28" i="1"/>
  <c r="CM61" i="1"/>
  <c r="G61" i="1"/>
  <c r="CM18" i="1"/>
  <c r="CM29" i="1"/>
  <c r="G29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J16" i="1"/>
  <c r="I16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D32" i="1"/>
  <c r="AC32" i="1"/>
  <c r="AB32" i="1"/>
  <c r="J32" i="1"/>
  <c r="I32" i="1"/>
  <c r="I74" i="1"/>
  <c r="J74" i="1"/>
  <c r="O74" i="1"/>
  <c r="N74" i="1" s="1"/>
  <c r="CL74" i="1"/>
  <c r="CK74" i="1"/>
  <c r="CJ74" i="1"/>
  <c r="CA74" i="1"/>
  <c r="BZ74" i="1"/>
  <c r="BY74" i="1"/>
  <c r="BN74" i="1"/>
  <c r="BM74" i="1"/>
  <c r="BL74" i="1"/>
  <c r="BC74" i="1"/>
  <c r="BB74" i="1"/>
  <c r="BA74" i="1"/>
  <c r="AQ74" i="1"/>
  <c r="AP74" i="1"/>
  <c r="AO74" i="1"/>
  <c r="AD74" i="1"/>
  <c r="AC74" i="1"/>
  <c r="AB74" i="1"/>
  <c r="K12" i="1" l="1"/>
  <c r="K29" i="1"/>
  <c r="K56" i="1"/>
  <c r="K51" i="1"/>
  <c r="K18" i="1"/>
  <c r="K66" i="1"/>
  <c r="K45" i="1"/>
  <c r="K33" i="1"/>
  <c r="K61" i="1"/>
  <c r="K71" i="1"/>
  <c r="K64" i="1"/>
  <c r="K37" i="1"/>
  <c r="L32" i="1"/>
  <c r="K28" i="1"/>
  <c r="M32" i="1"/>
  <c r="K81" i="1"/>
  <c r="K84" i="1"/>
  <c r="K77" i="1"/>
  <c r="BO32" i="1"/>
  <c r="G16" i="1"/>
  <c r="H16" i="1" s="1"/>
  <c r="BO16" i="1"/>
  <c r="BO74" i="1"/>
  <c r="CM16" i="1"/>
  <c r="CB16" i="1"/>
  <c r="BD16" i="1"/>
  <c r="CM32" i="1"/>
  <c r="CB32" i="1"/>
  <c r="BD32" i="1"/>
  <c r="AE32" i="1"/>
  <c r="G32" i="1"/>
  <c r="BD74" i="1"/>
  <c r="AR74" i="1"/>
  <c r="AE74" i="1"/>
  <c r="M74" i="1"/>
  <c r="CM74" i="1"/>
  <c r="CB74" i="1"/>
  <c r="L74" i="1"/>
  <c r="G74" i="1"/>
  <c r="I24" i="1"/>
  <c r="J24" i="1"/>
  <c r="AB24" i="1"/>
  <c r="AC24" i="1"/>
  <c r="AD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K32" i="1" l="1"/>
  <c r="M24" i="1"/>
  <c r="L24" i="1"/>
  <c r="K74" i="1"/>
  <c r="CB24" i="1"/>
  <c r="BO24" i="1"/>
  <c r="G24" i="1"/>
  <c r="H24" i="1" s="1"/>
  <c r="CM24" i="1"/>
  <c r="BD24" i="1"/>
  <c r="AE24" i="1"/>
  <c r="I62" i="1"/>
  <c r="J62" i="1"/>
  <c r="AB62" i="1"/>
  <c r="AC62" i="1"/>
  <c r="AD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K24" i="1" l="1"/>
  <c r="M62" i="1"/>
  <c r="L62" i="1"/>
  <c r="CB62" i="1"/>
  <c r="BO62" i="1"/>
  <c r="CM62" i="1"/>
  <c r="BD62" i="1"/>
  <c r="AE62" i="1"/>
  <c r="G62" i="1"/>
  <c r="CA35" i="1"/>
  <c r="BZ35" i="1"/>
  <c r="BY35" i="1"/>
  <c r="BN35" i="1"/>
  <c r="BM35" i="1"/>
  <c r="BL35" i="1"/>
  <c r="BC35" i="1"/>
  <c r="BB35" i="1"/>
  <c r="BA35" i="1"/>
  <c r="AD35" i="1"/>
  <c r="AC35" i="1"/>
  <c r="AB35" i="1"/>
  <c r="J35" i="1"/>
  <c r="I35" i="1"/>
  <c r="K62" i="1" l="1"/>
  <c r="AE35" i="1"/>
  <c r="CB35" i="1"/>
  <c r="BO35" i="1"/>
  <c r="G35" i="1"/>
  <c r="BD35" i="1"/>
  <c r="I67" i="1"/>
  <c r="J67" i="1"/>
  <c r="AB67" i="1"/>
  <c r="AC67" i="1"/>
  <c r="AD67" i="1"/>
  <c r="BA67" i="1"/>
  <c r="BB67" i="1"/>
  <c r="BC67" i="1"/>
  <c r="BL67" i="1"/>
  <c r="BM67" i="1"/>
  <c r="BN67" i="1"/>
  <c r="BY67" i="1"/>
  <c r="BZ67" i="1"/>
  <c r="CA67" i="1"/>
  <c r="CJ67" i="1"/>
  <c r="CK67" i="1"/>
  <c r="CL67" i="1"/>
  <c r="I23" i="1"/>
  <c r="J23" i="1"/>
  <c r="AB23" i="1"/>
  <c r="AC23" i="1"/>
  <c r="AD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31" i="1"/>
  <c r="J31" i="1"/>
  <c r="AB31" i="1"/>
  <c r="AC31" i="1"/>
  <c r="AD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55" i="1"/>
  <c r="J55" i="1"/>
  <c r="AB55" i="1"/>
  <c r="AC55" i="1"/>
  <c r="AD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57" i="1"/>
  <c r="J57" i="1"/>
  <c r="AB57" i="1"/>
  <c r="AC57" i="1"/>
  <c r="AD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39" i="1"/>
  <c r="J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44" i="1"/>
  <c r="J44" i="1"/>
  <c r="AB44" i="1"/>
  <c r="AC44" i="1"/>
  <c r="AD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46" i="1"/>
  <c r="J46" i="1"/>
  <c r="AB46" i="1"/>
  <c r="AC46" i="1"/>
  <c r="AD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47" i="1"/>
  <c r="J47" i="1"/>
  <c r="AB47" i="1"/>
  <c r="AC47" i="1"/>
  <c r="AD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CJ102" i="1"/>
  <c r="CK102" i="1"/>
  <c r="CL102" i="1"/>
  <c r="CJ9" i="1"/>
  <c r="CK9" i="1"/>
  <c r="CL9" i="1"/>
  <c r="CJ78" i="1"/>
  <c r="CK78" i="1"/>
  <c r="CL78" i="1"/>
  <c r="CJ59" i="1"/>
  <c r="CK59" i="1"/>
  <c r="CL59" i="1"/>
  <c r="CJ52" i="1"/>
  <c r="CK52" i="1"/>
  <c r="CL52" i="1"/>
  <c r="CJ58" i="1"/>
  <c r="CK58" i="1"/>
  <c r="CL58" i="1"/>
  <c r="CJ20" i="1"/>
  <c r="CK20" i="1"/>
  <c r="CL20" i="1"/>
  <c r="CJ65" i="1"/>
  <c r="CK65" i="1"/>
  <c r="CL65" i="1"/>
  <c r="CJ70" i="1"/>
  <c r="CK70" i="1"/>
  <c r="CL70" i="1"/>
  <c r="L47" i="1" l="1"/>
  <c r="M44" i="1"/>
  <c r="L39" i="1"/>
  <c r="M57" i="1"/>
  <c r="L31" i="1"/>
  <c r="M67" i="1"/>
  <c r="L46" i="1"/>
  <c r="M55" i="1"/>
  <c r="L23" i="1"/>
  <c r="M39" i="1"/>
  <c r="M47" i="1"/>
  <c r="L44" i="1"/>
  <c r="L57" i="1"/>
  <c r="M31" i="1"/>
  <c r="L67" i="1"/>
  <c r="M46" i="1"/>
  <c r="L55" i="1"/>
  <c r="M23" i="1"/>
  <c r="H35" i="1"/>
  <c r="BO67" i="1"/>
  <c r="CM67" i="1"/>
  <c r="CM47" i="1"/>
  <c r="BD39" i="1"/>
  <c r="CM39" i="1"/>
  <c r="G57" i="1"/>
  <c r="BO39" i="1"/>
  <c r="CB39" i="1"/>
  <c r="CM44" i="1"/>
  <c r="BD55" i="1"/>
  <c r="CB46" i="1"/>
  <c r="AE46" i="1"/>
  <c r="CM57" i="1"/>
  <c r="G55" i="1"/>
  <c r="G23" i="1"/>
  <c r="H23" i="1" s="1"/>
  <c r="CB67" i="1"/>
  <c r="G39" i="1"/>
  <c r="G67" i="1"/>
  <c r="G44" i="1"/>
  <c r="BO31" i="1"/>
  <c r="BO23" i="1"/>
  <c r="CM46" i="1"/>
  <c r="BD47" i="1"/>
  <c r="G46" i="1"/>
  <c r="BD44" i="1"/>
  <c r="BD57" i="1"/>
  <c r="BO55" i="1"/>
  <c r="BO47" i="1"/>
  <c r="BD46" i="1"/>
  <c r="BO44" i="1"/>
  <c r="BO57" i="1"/>
  <c r="CB55" i="1"/>
  <c r="AE55" i="1"/>
  <c r="CB47" i="1"/>
  <c r="AE47" i="1"/>
  <c r="G47" i="1"/>
  <c r="BO46" i="1"/>
  <c r="CB44" i="1"/>
  <c r="AE44" i="1"/>
  <c r="CB57" i="1"/>
  <c r="AE57" i="1"/>
  <c r="CM55" i="1"/>
  <c r="CM31" i="1"/>
  <c r="CB31" i="1"/>
  <c r="BD31" i="1"/>
  <c r="AE31" i="1"/>
  <c r="G31" i="1"/>
  <c r="CM23" i="1"/>
  <c r="CB23" i="1"/>
  <c r="BD23" i="1"/>
  <c r="AE23" i="1"/>
  <c r="BD67" i="1"/>
  <c r="AE67" i="1"/>
  <c r="CM20" i="1"/>
  <c r="CM59" i="1"/>
  <c r="CM102" i="1"/>
  <c r="CM52" i="1"/>
  <c r="CM9" i="1"/>
  <c r="CM58" i="1"/>
  <c r="CM78" i="1"/>
  <c r="CM70" i="1"/>
  <c r="CM65" i="1"/>
  <c r="I59" i="1"/>
  <c r="J59" i="1"/>
  <c r="AB59" i="1"/>
  <c r="AC59" i="1"/>
  <c r="AD59" i="1"/>
  <c r="BA59" i="1"/>
  <c r="BB59" i="1"/>
  <c r="BC59" i="1"/>
  <c r="BL59" i="1"/>
  <c r="BM59" i="1"/>
  <c r="BN59" i="1"/>
  <c r="BY59" i="1"/>
  <c r="BZ59" i="1"/>
  <c r="CA59" i="1"/>
  <c r="I70" i="1"/>
  <c r="J70" i="1"/>
  <c r="AB70" i="1"/>
  <c r="AC70" i="1"/>
  <c r="AD70" i="1"/>
  <c r="BA70" i="1"/>
  <c r="BB70" i="1"/>
  <c r="BC70" i="1"/>
  <c r="BL70" i="1"/>
  <c r="BM70" i="1"/>
  <c r="BN70" i="1"/>
  <c r="BY70" i="1"/>
  <c r="BZ70" i="1"/>
  <c r="CA70" i="1"/>
  <c r="I20" i="1"/>
  <c r="J20" i="1"/>
  <c r="AB20" i="1"/>
  <c r="AC20" i="1"/>
  <c r="AD20" i="1"/>
  <c r="BA20" i="1"/>
  <c r="BB20" i="1"/>
  <c r="BC20" i="1"/>
  <c r="BL20" i="1"/>
  <c r="BM20" i="1"/>
  <c r="BN20" i="1"/>
  <c r="BY20" i="1"/>
  <c r="BZ20" i="1"/>
  <c r="CA20" i="1"/>
  <c r="I65" i="1"/>
  <c r="J65" i="1"/>
  <c r="AB65" i="1"/>
  <c r="AC65" i="1"/>
  <c r="AD65" i="1"/>
  <c r="BA65" i="1"/>
  <c r="BB65" i="1"/>
  <c r="BC65" i="1"/>
  <c r="BL65" i="1"/>
  <c r="BM65" i="1"/>
  <c r="BN65" i="1"/>
  <c r="BY65" i="1"/>
  <c r="BZ65" i="1"/>
  <c r="CA65" i="1"/>
  <c r="CJ68" i="1"/>
  <c r="CK68" i="1"/>
  <c r="CL68" i="1"/>
  <c r="CJ35" i="1"/>
  <c r="L35" i="1" s="1"/>
  <c r="CK35" i="1"/>
  <c r="CL35" i="1"/>
  <c r="M35" i="1" s="1"/>
  <c r="CJ40" i="1"/>
  <c r="CK40" i="1"/>
  <c r="CL40" i="1"/>
  <c r="CJ83" i="1"/>
  <c r="CK83" i="1"/>
  <c r="CL83" i="1"/>
  <c r="CJ34" i="1"/>
  <c r="CK34" i="1"/>
  <c r="CL34" i="1"/>
  <c r="CJ3" i="1"/>
  <c r="CK3" i="1"/>
  <c r="CL3" i="1"/>
  <c r="CJ60" i="1"/>
  <c r="CK60" i="1"/>
  <c r="CL60" i="1"/>
  <c r="CJ49" i="1"/>
  <c r="CK49" i="1"/>
  <c r="CL49" i="1"/>
  <c r="CJ82" i="1"/>
  <c r="CK82" i="1"/>
  <c r="CL82" i="1"/>
  <c r="CJ53" i="1"/>
  <c r="CK53" i="1"/>
  <c r="CL53" i="1"/>
  <c r="CJ85" i="1"/>
  <c r="CK85" i="1"/>
  <c r="CL85" i="1"/>
  <c r="CJ48" i="1"/>
  <c r="CK48" i="1"/>
  <c r="CL48" i="1"/>
  <c r="I40" i="1"/>
  <c r="J40" i="1"/>
  <c r="I68" i="1"/>
  <c r="J68" i="1"/>
  <c r="I52" i="1"/>
  <c r="J52" i="1"/>
  <c r="AB68" i="1"/>
  <c r="BA68" i="1"/>
  <c r="BL68" i="1"/>
  <c r="BY68" i="1"/>
  <c r="AD68" i="1"/>
  <c r="BC68" i="1"/>
  <c r="BN68" i="1"/>
  <c r="CA68" i="1"/>
  <c r="AC68" i="1"/>
  <c r="BB68" i="1"/>
  <c r="BM68" i="1"/>
  <c r="BZ68" i="1"/>
  <c r="I60" i="1"/>
  <c r="J60" i="1"/>
  <c r="I49" i="1"/>
  <c r="J49" i="1"/>
  <c r="AB49" i="1"/>
  <c r="BA49" i="1"/>
  <c r="BL49" i="1"/>
  <c r="BY49" i="1"/>
  <c r="AD49" i="1"/>
  <c r="BC49" i="1"/>
  <c r="BN49" i="1"/>
  <c r="CA49" i="1"/>
  <c r="AC49" i="1"/>
  <c r="BB49" i="1"/>
  <c r="BM49" i="1"/>
  <c r="BZ49" i="1"/>
  <c r="I34" i="1"/>
  <c r="J34" i="1"/>
  <c r="AB34" i="1"/>
  <c r="BA34" i="1"/>
  <c r="BL34" i="1"/>
  <c r="BY34" i="1"/>
  <c r="AD34" i="1"/>
  <c r="BC34" i="1"/>
  <c r="BN34" i="1"/>
  <c r="CA34" i="1"/>
  <c r="AC34" i="1"/>
  <c r="BB34" i="1"/>
  <c r="BM34" i="1"/>
  <c r="BZ34" i="1"/>
  <c r="I9" i="1"/>
  <c r="J9" i="1"/>
  <c r="I85" i="1"/>
  <c r="J85" i="1"/>
  <c r="AB85" i="1"/>
  <c r="AO85" i="1"/>
  <c r="BA85" i="1"/>
  <c r="BL85" i="1"/>
  <c r="BY85" i="1"/>
  <c r="AD85" i="1"/>
  <c r="AQ85" i="1"/>
  <c r="BC85" i="1"/>
  <c r="BN85" i="1"/>
  <c r="CA85" i="1"/>
  <c r="O85" i="1"/>
  <c r="N85" i="1" s="1"/>
  <c r="AC85" i="1"/>
  <c r="AP85" i="1"/>
  <c r="BB85" i="1"/>
  <c r="BM85" i="1"/>
  <c r="BZ85" i="1"/>
  <c r="I102" i="1"/>
  <c r="J102" i="1"/>
  <c r="AB102" i="1"/>
  <c r="AO102" i="1"/>
  <c r="BA102" i="1"/>
  <c r="BL102" i="1"/>
  <c r="BY102" i="1"/>
  <c r="AD102" i="1"/>
  <c r="AQ102" i="1"/>
  <c r="BC102" i="1"/>
  <c r="BN102" i="1"/>
  <c r="CA102" i="1"/>
  <c r="O102" i="1"/>
  <c r="N102" i="1" s="1"/>
  <c r="AC102" i="1"/>
  <c r="AP102" i="1"/>
  <c r="BB102" i="1"/>
  <c r="BM102" i="1"/>
  <c r="BZ102" i="1"/>
  <c r="I83" i="1"/>
  <c r="J83" i="1"/>
  <c r="I48" i="1"/>
  <c r="J48" i="1"/>
  <c r="AB83" i="1"/>
  <c r="AO83" i="1"/>
  <c r="BA83" i="1"/>
  <c r="BL83" i="1"/>
  <c r="BY83" i="1"/>
  <c r="AD83" i="1"/>
  <c r="AQ83" i="1"/>
  <c r="BC83" i="1"/>
  <c r="BN83" i="1"/>
  <c r="CA83" i="1"/>
  <c r="O83" i="1"/>
  <c r="N83" i="1" s="1"/>
  <c r="AC83" i="1"/>
  <c r="AP83" i="1"/>
  <c r="BB83" i="1"/>
  <c r="BM83" i="1"/>
  <c r="BZ83" i="1"/>
  <c r="AB9" i="1"/>
  <c r="BA9" i="1"/>
  <c r="BL9" i="1"/>
  <c r="BY9" i="1"/>
  <c r="AD9" i="1"/>
  <c r="BC9" i="1"/>
  <c r="BN9" i="1"/>
  <c r="CA9" i="1"/>
  <c r="AC9" i="1"/>
  <c r="BB9" i="1"/>
  <c r="BM9" i="1"/>
  <c r="BZ9" i="1"/>
  <c r="I82" i="1"/>
  <c r="J82" i="1"/>
  <c r="AB82" i="1"/>
  <c r="AO82" i="1"/>
  <c r="BA82" i="1"/>
  <c r="BL82" i="1"/>
  <c r="BY82" i="1"/>
  <c r="AD82" i="1"/>
  <c r="AQ82" i="1"/>
  <c r="BC82" i="1"/>
  <c r="BN82" i="1"/>
  <c r="CA82" i="1"/>
  <c r="O82" i="1"/>
  <c r="N82" i="1" s="1"/>
  <c r="AC82" i="1"/>
  <c r="AP82" i="1"/>
  <c r="BB82" i="1"/>
  <c r="BM82" i="1"/>
  <c r="BZ82" i="1"/>
  <c r="AB60" i="1"/>
  <c r="BA60" i="1"/>
  <c r="BL60" i="1"/>
  <c r="BY60" i="1"/>
  <c r="AD60" i="1"/>
  <c r="BC60" i="1"/>
  <c r="BN60" i="1"/>
  <c r="CA60" i="1"/>
  <c r="AC60" i="1"/>
  <c r="BB60" i="1"/>
  <c r="BM60" i="1"/>
  <c r="BZ60" i="1"/>
  <c r="I58" i="1"/>
  <c r="J58" i="1"/>
  <c r="AB58" i="1"/>
  <c r="BA58" i="1"/>
  <c r="BL58" i="1"/>
  <c r="BY58" i="1"/>
  <c r="AD58" i="1"/>
  <c r="BC58" i="1"/>
  <c r="BN58" i="1"/>
  <c r="CA58" i="1"/>
  <c r="AC58" i="1"/>
  <c r="BB58" i="1"/>
  <c r="BM58" i="1"/>
  <c r="BZ58" i="1"/>
  <c r="AB48" i="1"/>
  <c r="BA48" i="1"/>
  <c r="BL48" i="1"/>
  <c r="BY48" i="1"/>
  <c r="AD48" i="1"/>
  <c r="BC48" i="1"/>
  <c r="BN48" i="1"/>
  <c r="CA48" i="1"/>
  <c r="AC48" i="1"/>
  <c r="BB48" i="1"/>
  <c r="BM48" i="1"/>
  <c r="BZ48" i="1"/>
  <c r="I78" i="1"/>
  <c r="J78" i="1"/>
  <c r="AB78" i="1"/>
  <c r="AO78" i="1"/>
  <c r="BA78" i="1"/>
  <c r="BL78" i="1"/>
  <c r="BY78" i="1"/>
  <c r="AD78" i="1"/>
  <c r="AQ78" i="1"/>
  <c r="BC78" i="1"/>
  <c r="BN78" i="1"/>
  <c r="CA78" i="1"/>
  <c r="O78" i="1"/>
  <c r="N78" i="1" s="1"/>
  <c r="AC78" i="1"/>
  <c r="AP78" i="1"/>
  <c r="BB78" i="1"/>
  <c r="BM78" i="1"/>
  <c r="BZ78" i="1"/>
  <c r="I53" i="1"/>
  <c r="J53" i="1"/>
  <c r="AB53" i="1"/>
  <c r="BA53" i="1"/>
  <c r="BL53" i="1"/>
  <c r="BY53" i="1"/>
  <c r="AD53" i="1"/>
  <c r="BC53" i="1"/>
  <c r="BN53" i="1"/>
  <c r="CA53" i="1"/>
  <c r="AC53" i="1"/>
  <c r="BB53" i="1"/>
  <c r="BM53" i="1"/>
  <c r="BZ53" i="1"/>
  <c r="AB40" i="1"/>
  <c r="BA40" i="1"/>
  <c r="BL40" i="1"/>
  <c r="BY40" i="1"/>
  <c r="AD40" i="1"/>
  <c r="BC40" i="1"/>
  <c r="BN40" i="1"/>
  <c r="CA40" i="1"/>
  <c r="AC40" i="1"/>
  <c r="BB40" i="1"/>
  <c r="BM40" i="1"/>
  <c r="BZ40" i="1"/>
  <c r="AB52" i="1"/>
  <c r="BA52" i="1"/>
  <c r="BL52" i="1"/>
  <c r="BY52" i="1"/>
  <c r="AD52" i="1"/>
  <c r="BC52" i="1"/>
  <c r="BN52" i="1"/>
  <c r="CA52" i="1"/>
  <c r="AC52" i="1"/>
  <c r="BB52" i="1"/>
  <c r="BM52" i="1"/>
  <c r="BZ52" i="1"/>
  <c r="I3" i="1"/>
  <c r="J3" i="1"/>
  <c r="AB3" i="1"/>
  <c r="BA3" i="1"/>
  <c r="BL3" i="1"/>
  <c r="BY3" i="1"/>
  <c r="AD3" i="1"/>
  <c r="BC3" i="1"/>
  <c r="BN3" i="1"/>
  <c r="CA3" i="1"/>
  <c r="AC3" i="1"/>
  <c r="BB3" i="1"/>
  <c r="BM3" i="1"/>
  <c r="BZ3" i="1"/>
  <c r="K39" i="1" l="1"/>
  <c r="K47" i="1"/>
  <c r="K31" i="1"/>
  <c r="K44" i="1"/>
  <c r="K46" i="1"/>
  <c r="K57" i="1"/>
  <c r="M3" i="1"/>
  <c r="L3" i="1"/>
  <c r="M60" i="1"/>
  <c r="L60" i="1"/>
  <c r="M34" i="1"/>
  <c r="L34" i="1"/>
  <c r="K35" i="1"/>
  <c r="K23" i="1"/>
  <c r="K67" i="1"/>
  <c r="K55" i="1"/>
  <c r="L65" i="1"/>
  <c r="M20" i="1"/>
  <c r="L70" i="1"/>
  <c r="M59" i="1"/>
  <c r="M52" i="1"/>
  <c r="L52" i="1"/>
  <c r="M40" i="1"/>
  <c r="L40" i="1"/>
  <c r="M53" i="1"/>
  <c r="L53" i="1"/>
  <c r="M48" i="1"/>
  <c r="L48" i="1"/>
  <c r="M58" i="1"/>
  <c r="L58" i="1"/>
  <c r="M9" i="1"/>
  <c r="L9" i="1"/>
  <c r="M49" i="1"/>
  <c r="L49" i="1"/>
  <c r="M68" i="1"/>
  <c r="L68" i="1"/>
  <c r="M65" i="1"/>
  <c r="L20" i="1"/>
  <c r="M70" i="1"/>
  <c r="L59" i="1"/>
  <c r="L101" i="1"/>
  <c r="M101" i="1"/>
  <c r="H39" i="1"/>
  <c r="H61" i="1"/>
  <c r="H55" i="1"/>
  <c r="BO34" i="1"/>
  <c r="AE78" i="1"/>
  <c r="CM3" i="1"/>
  <c r="CM34" i="1"/>
  <c r="BO49" i="1"/>
  <c r="CB68" i="1"/>
  <c r="BD34" i="1"/>
  <c r="CM48" i="1"/>
  <c r="AE58" i="1"/>
  <c r="AE60" i="1"/>
  <c r="CB83" i="1"/>
  <c r="AE83" i="1"/>
  <c r="BD83" i="1"/>
  <c r="BO102" i="1"/>
  <c r="CB49" i="1"/>
  <c r="CM60" i="1"/>
  <c r="CM83" i="1"/>
  <c r="CM40" i="1"/>
  <c r="CM35" i="1"/>
  <c r="BD59" i="1"/>
  <c r="L83" i="1"/>
  <c r="AR102" i="1"/>
  <c r="BO85" i="1"/>
  <c r="L82" i="1"/>
  <c r="CB85" i="1"/>
  <c r="AE49" i="1"/>
  <c r="BO59" i="1"/>
  <c r="BD53" i="1"/>
  <c r="CB48" i="1"/>
  <c r="CB60" i="1"/>
  <c r="BD60" i="1"/>
  <c r="BO82" i="1"/>
  <c r="CM82" i="1"/>
  <c r="CB59" i="1"/>
  <c r="AR78" i="1"/>
  <c r="BD68" i="1"/>
  <c r="BO20" i="1"/>
  <c r="AE9" i="1"/>
  <c r="AE85" i="1"/>
  <c r="AE68" i="1"/>
  <c r="M85" i="1"/>
  <c r="AE40" i="1"/>
  <c r="AE48" i="1"/>
  <c r="AR85" i="1"/>
  <c r="BD58" i="1"/>
  <c r="BD40" i="1"/>
  <c r="BD48" i="1"/>
  <c r="BD85" i="1"/>
  <c r="CB78" i="1"/>
  <c r="CB9" i="1"/>
  <c r="CB102" i="1"/>
  <c r="M102" i="1"/>
  <c r="CB40" i="1"/>
  <c r="CB53" i="1"/>
  <c r="L102" i="1"/>
  <c r="L85" i="1"/>
  <c r="BD102" i="1"/>
  <c r="BO53" i="1"/>
  <c r="L78" i="1"/>
  <c r="CM85" i="1"/>
  <c r="BO65" i="1"/>
  <c r="M82" i="1"/>
  <c r="BO9" i="1"/>
  <c r="CB3" i="1"/>
  <c r="BO68" i="1"/>
  <c r="BD9" i="1"/>
  <c r="M83" i="1"/>
  <c r="AR83" i="1"/>
  <c r="CB34" i="1"/>
  <c r="AE34" i="1"/>
  <c r="AE3" i="1"/>
  <c r="CB52" i="1"/>
  <c r="AE52" i="1"/>
  <c r="BO3" i="1"/>
  <c r="BD52" i="1"/>
  <c r="AE53" i="1"/>
  <c r="BO78" i="1"/>
  <c r="M78" i="1"/>
  <c r="BD78" i="1"/>
  <c r="CB58" i="1"/>
  <c r="BO60" i="1"/>
  <c r="CB82" i="1"/>
  <c r="AE82" i="1"/>
  <c r="AR82" i="1"/>
  <c r="BD49" i="1"/>
  <c r="G49" i="1"/>
  <c r="G70" i="1"/>
  <c r="H70" i="1" s="1"/>
  <c r="G20" i="1"/>
  <c r="BO40" i="1"/>
  <c r="BO48" i="1"/>
  <c r="BD3" i="1"/>
  <c r="BO52" i="1"/>
  <c r="CM53" i="1"/>
  <c r="CM49" i="1"/>
  <c r="CM68" i="1"/>
  <c r="BO58" i="1"/>
  <c r="BD82" i="1"/>
  <c r="BO83" i="1"/>
  <c r="AE102" i="1"/>
  <c r="BO70" i="1"/>
  <c r="CB65" i="1"/>
  <c r="AE65" i="1"/>
  <c r="G65" i="1"/>
  <c r="BD20" i="1"/>
  <c r="BD70" i="1"/>
  <c r="BD65" i="1"/>
  <c r="CB20" i="1"/>
  <c r="AE20" i="1"/>
  <c r="CB70" i="1"/>
  <c r="AE70" i="1"/>
  <c r="AE59" i="1"/>
  <c r="G59" i="1"/>
  <c r="H59" i="1" s="1"/>
  <c r="G83" i="1"/>
  <c r="G53" i="1"/>
  <c r="G78" i="1"/>
  <c r="H78" i="1" s="1"/>
  <c r="G102" i="1"/>
  <c r="H102" i="1" s="1"/>
  <c r="G85" i="1"/>
  <c r="G82" i="1"/>
  <c r="G60" i="1"/>
  <c r="H60" i="1" s="1"/>
  <c r="G52" i="1"/>
  <c r="H74" i="1" s="1"/>
  <c r="G58" i="1"/>
  <c r="G68" i="1"/>
  <c r="G9" i="1"/>
  <c r="G40" i="1"/>
  <c r="G48" i="1"/>
  <c r="H81" i="1" s="1"/>
  <c r="G34" i="1"/>
  <c r="G3" i="1"/>
  <c r="H3" i="1" s="1"/>
  <c r="K59" i="1" l="1"/>
  <c r="K34" i="1"/>
  <c r="K3" i="1"/>
  <c r="K20" i="1"/>
  <c r="K49" i="1"/>
  <c r="K9" i="1"/>
  <c r="K48" i="1"/>
  <c r="K40" i="1"/>
  <c r="K68" i="1"/>
  <c r="K60" i="1"/>
  <c r="K65" i="1"/>
  <c r="K58" i="1"/>
  <c r="K53" i="1"/>
  <c r="K52" i="1"/>
  <c r="K70" i="1"/>
  <c r="H51" i="1"/>
  <c r="H62" i="1"/>
  <c r="H34" i="1"/>
  <c r="H50" i="1"/>
  <c r="H71" i="1"/>
  <c r="H65" i="1"/>
  <c r="H66" i="1"/>
  <c r="H77" i="1"/>
  <c r="H29" i="1"/>
  <c r="H33" i="1"/>
  <c r="H32" i="1"/>
  <c r="H45" i="1"/>
  <c r="K101" i="1"/>
  <c r="H28" i="1"/>
  <c r="H58" i="1"/>
  <c r="H57" i="1"/>
  <c r="H40" i="1"/>
  <c r="H56" i="1"/>
  <c r="H52" i="1"/>
  <c r="H84" i="1"/>
  <c r="H20" i="1"/>
  <c r="H64" i="1"/>
  <c r="H44" i="1"/>
  <c r="H47" i="1"/>
  <c r="H67" i="1"/>
  <c r="H18" i="1"/>
  <c r="H53" i="1"/>
  <c r="H12" i="1"/>
  <c r="H37" i="1"/>
  <c r="H31" i="1"/>
  <c r="H46" i="1"/>
  <c r="H83" i="1"/>
  <c r="H49" i="1"/>
  <c r="H9" i="1"/>
  <c r="H48" i="1"/>
  <c r="H68" i="1"/>
  <c r="K102" i="1"/>
  <c r="K85" i="1"/>
  <c r="K82" i="1"/>
  <c r="K83" i="1"/>
  <c r="K78" i="1"/>
  <c r="H85" i="1"/>
  <c r="H82" i="1"/>
</calcChain>
</file>

<file path=xl/sharedStrings.xml><?xml version="1.0" encoding="utf-8"?>
<sst xmlns="http://schemas.openxmlformats.org/spreadsheetml/2006/main" count="380" uniqueCount="126">
  <si>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</si>
  <si>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</si>
  <si>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</si>
  <si>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</si>
  <si>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</si>
  <si>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</si>
  <si>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</si>
  <si>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</si>
  <si>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</si>
  <si>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</si>
  <si>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</si>
  <si>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</si>
  <si>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</si>
  <si>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</si>
  <si>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</si>
  <si>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</si>
  <si>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</si>
  <si>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</si>
  <si>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</si>
  <si>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</si>
  <si>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</si>
  <si>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</si>
  <si>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</si>
  <si>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</si>
  <si>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</si>
  <si>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</si>
  <si>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</si>
  <si>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</si>
  <si>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</si>
  <si>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</si>
  <si>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</si>
  <si>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</si>
  <si>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</si>
  <si>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</si>
  <si>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</si>
  <si>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</si>
  <si>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</si>
  <si>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</si>
  <si>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</si>
  <si>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</si>
  <si>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</si>
  <si>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</si>
  <si>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</si>
  <si>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</si>
  <si>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</si>
  <si>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</si>
  <si>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</si>
  <si>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</si>
  <si>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</si>
  <si>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</si>
  <si>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</si>
  <si>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</si>
  <si>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</si>
  <si>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</si>
  <si>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</si>
  <si>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</si>
  <si>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</si>
  <si>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</si>
  <si>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</si>
  <si>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</si>
  <si>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</si>
  <si>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</si>
  <si>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</si>
  <si>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</si>
  <si>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</si>
  <si>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</si>
  <si>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</si>
  <si>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</si>
  <si>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</si>
  <si>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</si>
  <si>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</si>
  <si>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</si>
  <si>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</si>
  <si>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</si>
  <si>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</si>
  <si>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</si>
  <si>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</si>
  <si>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</si>
  <si>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</si>
  <si>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</si>
  <si>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</si>
  <si>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</si>
  <si>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</si>
  <si>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</si>
  <si>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</si>
  <si>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</si>
  <si>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</si>
  <si>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</si>
  <si>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</si>
  <si>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Bay 7
Both Sides Now #2</t>
  </si>
  <si>
    <t>HNT</t>
  </si>
  <si>
    <t>Tot Raw Time</t>
  </si>
  <si>
    <t>Bay 2
Chili Riot</t>
  </si>
  <si>
    <t>Bay 3
Fatal Funnel-Cake</t>
  </si>
  <si>
    <t>Bay 4
Save The Match Director</t>
  </si>
  <si>
    <t>Sight</t>
  </si>
  <si>
    <t>Action</t>
  </si>
  <si>
    <t>Auto</t>
  </si>
  <si>
    <t>Optic</t>
  </si>
  <si>
    <t>*  - Action not indicated, shooter must complete their scoresheet</t>
  </si>
  <si>
    <t>** - Sight not indicated, shooter must complete their scoresheet</t>
  </si>
  <si>
    <t>Out</t>
  </si>
  <si>
    <t>Mick M</t>
  </si>
  <si>
    <t>Pikes Peak
Rifle Side Match
February 19, 2017</t>
  </si>
  <si>
    <t>Will H *</t>
  </si>
  <si>
    <t xml:space="preserve">Pam R * </t>
  </si>
  <si>
    <t>Iron</t>
  </si>
  <si>
    <t>Jay G</t>
  </si>
  <si>
    <t>Chris F * **</t>
  </si>
  <si>
    <t>Jesse S * **</t>
  </si>
  <si>
    <t>Geoff W</t>
  </si>
  <si>
    <t>Bruce B * **</t>
  </si>
  <si>
    <t>Lacy C *</t>
  </si>
  <si>
    <t>Suppressor</t>
  </si>
  <si>
    <t>Mark C *</t>
  </si>
  <si>
    <t>Gus A * **</t>
  </si>
  <si>
    <t>John G</t>
  </si>
  <si>
    <t>Ron C *</t>
  </si>
  <si>
    <t>Michael H</t>
  </si>
  <si>
    <t>Chuck G</t>
  </si>
  <si>
    <t>Mattew K * **</t>
  </si>
  <si>
    <t>Mark S</t>
  </si>
  <si>
    <t>Scott W</t>
  </si>
  <si>
    <t>Judy W</t>
  </si>
  <si>
    <t>Bob C * **</t>
  </si>
  <si>
    <t xml:space="preserve">Bay 7
Attack of the Heatless Bastards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</si>
</sst>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33" xfId="0" applyNumberFormat="1" applyFont="1" applyFill="1" applyBorder="1" applyAlignment="1" applyProtection="1">
      <alignment horizontal="center" wrapText="1"/>
    </xf>
    <xf numFmtId="2" fontId="2" fillId="0" borderId="34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29" xfId="0" applyBorder="1"/>
    <xf numFmtId="0" fontId="0" fillId="0" borderId="12" xfId="0" applyBorder="1"/>
    <xf numFmtId="1" fontId="0" fillId="0" borderId="40" xfId="0" applyNumberFormat="1" applyBorder="1" applyAlignment="1" applyProtection="1">
      <alignment horizontal="right" vertical="center"/>
      <protection locked="0"/>
    </xf>
    <xf numFmtId="2" fontId="2" fillId="0" borderId="20" xfId="0" applyNumberFormat="1" applyFont="1" applyBorder="1" applyAlignment="1" applyProtection="1">
      <alignment horizontal="right" vertical="center"/>
    </xf>
    <xf numFmtId="0" fontId="0" fillId="0" borderId="14" xfId="0" applyBorder="1"/>
    <xf numFmtId="1" fontId="0" fillId="0" borderId="40" xfId="0" applyNumberFormat="1" applyBorder="1" applyAlignment="1" applyProtection="1">
      <alignment horizontal="right" vertical="center"/>
    </xf>
    <xf numFmtId="2" fontId="2" fillId="0" borderId="41" xfId="0" applyNumberFormat="1" applyFont="1" applyBorder="1" applyAlignment="1" applyProtection="1">
      <alignment horizontal="right" vertical="center"/>
    </xf>
    <xf numFmtId="2" fontId="0" fillId="0" borderId="29" xfId="0" applyNumberFormat="1" applyBorder="1" applyAlignment="1" applyProtection="1">
      <alignment horizontal="right" vertical="center"/>
    </xf>
    <xf numFmtId="1" fontId="0" fillId="0" borderId="29" xfId="0" applyNumberFormat="1" applyBorder="1" applyAlignment="1" applyProtection="1">
      <alignment horizontal="right" vertical="center"/>
    </xf>
    <xf numFmtId="164" fontId="0" fillId="0" borderId="29" xfId="0" applyNumberForma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  <protection locked="0"/>
    </xf>
    <xf numFmtId="2" fontId="0" fillId="0" borderId="29" xfId="0" applyNumberFormat="1" applyBorder="1" applyAlignment="1" applyProtection="1">
      <alignment horizontal="right" vertical="center"/>
      <protection locked="0"/>
    </xf>
    <xf numFmtId="1" fontId="0" fillId="0" borderId="29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1" xfId="0" applyNumberForma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2" fontId="2" fillId="0" borderId="29" xfId="0" applyNumberFormat="1" applyFont="1" applyBorder="1" applyAlignment="1" applyProtection="1">
      <alignment horizontal="right" vertical="center"/>
    </xf>
    <xf numFmtId="1" fontId="0" fillId="0" borderId="30" xfId="0" applyNumberFormat="1" applyBorder="1" applyAlignment="1" applyProtection="1">
      <alignment horizontal="right" vertical="center"/>
    </xf>
    <xf numFmtId="1" fontId="0" fillId="0" borderId="20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1" fontId="0" fillId="0" borderId="8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49" fontId="0" fillId="0" borderId="45" xfId="0" applyNumberFormat="1" applyBorder="1" applyAlignment="1" applyProtection="1">
      <alignment horizontal="left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1" fontId="1" fillId="0" borderId="46" xfId="0" applyNumberFormat="1" applyFont="1" applyBorder="1" applyAlignment="1" applyProtection="1">
      <alignment horizontal="center" vertical="center"/>
    </xf>
    <xf numFmtId="1" fontId="1" fillId="0" borderId="45" xfId="0" applyNumberFormat="1" applyFont="1" applyBorder="1" applyAlignment="1" applyProtection="1">
      <alignment horizontal="center" vertical="center"/>
    </xf>
    <xf numFmtId="1" fontId="3" fillId="0" borderId="45" xfId="0" applyNumberFormat="1" applyFont="1" applyBorder="1" applyAlignment="1" applyProtection="1">
      <alignment horizontal="center" vertical="center"/>
    </xf>
    <xf numFmtId="2" fontId="0" fillId="0" borderId="45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164" fontId="0" fillId="0" borderId="45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0" fillId="0" borderId="46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47" xfId="0" applyNumberFormat="1" applyBorder="1" applyAlignment="1" applyProtection="1">
      <alignment horizontal="right" vertical="center"/>
      <protection locked="0"/>
    </xf>
    <xf numFmtId="2" fontId="0" fillId="0" borderId="46" xfId="0" applyNumberFormat="1" applyBorder="1" applyAlignment="1" applyProtection="1">
      <alignment horizontal="right" vertical="center"/>
    </xf>
    <xf numFmtId="0" fontId="0" fillId="0" borderId="45" xfId="0" applyBorder="1"/>
    <xf numFmtId="2" fontId="2" fillId="0" borderId="48" xfId="0" applyNumberFormat="1" applyFont="1" applyBorder="1" applyAlignment="1" applyProtection="1">
      <alignment horizontal="right" vertical="center"/>
    </xf>
    <xf numFmtId="2" fontId="0" fillId="0" borderId="49" xfId="0" applyNumberFormat="1" applyBorder="1" applyAlignment="1" applyProtection="1">
      <alignment horizontal="right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1" fontId="3" fillId="0" borderId="42" xfId="0" applyNumberFormat="1" applyFont="1" applyBorder="1" applyAlignment="1" applyProtection="1">
      <alignment horizontal="center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53" xfId="0" applyNumberFormat="1" applyFont="1" applyBorder="1" applyAlignment="1" applyProtection="1">
      <alignment horizontal="right" vertical="center"/>
    </xf>
    <xf numFmtId="0" fontId="0" fillId="0" borderId="54" xfId="0" applyBorder="1"/>
    <xf numFmtId="49" fontId="8" fillId="0" borderId="29" xfId="0" applyNumberFormat="1" applyFont="1" applyBorder="1" applyAlignment="1" applyProtection="1">
      <alignment horizontal="left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54" xfId="0" applyNumberFormat="1" applyBorder="1"/>
    <xf numFmtId="49" fontId="0" fillId="0" borderId="55" xfId="0" applyNumberFormat="1" applyBorder="1"/>
    <xf numFmtId="49" fontId="8" fillId="0" borderId="45" xfId="0" applyNumberFormat="1" applyFont="1" applyBorder="1" applyAlignment="1" applyProtection="1">
      <alignment horizontal="left" vertical="center"/>
      <protection locked="0"/>
    </xf>
    <xf numFmtId="0" fontId="0" fillId="0" borderId="43" xfId="0" applyBorder="1"/>
    <xf numFmtId="49" fontId="0" fillId="0" borderId="44" xfId="0" applyNumberFormat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2" fontId="0" fillId="3" borderId="14" xfId="0" applyNumberFormat="1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 vertical="center"/>
    </xf>
    <xf numFmtId="164" fontId="0" fillId="3" borderId="14" xfId="0" applyNumberFormat="1" applyFill="1" applyBorder="1" applyAlignment="1" applyProtection="1">
      <alignment horizontal="right" vertical="center"/>
    </xf>
    <xf numFmtId="1" fontId="0" fillId="3" borderId="28" xfId="0" applyNumberForma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0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9" xfId="0" applyNumberFormat="1" applyFont="1" applyFill="1" applyBorder="1" applyAlignment="1" applyProtection="1">
      <alignment horizontal="right" vertical="center"/>
    </xf>
    <xf numFmtId="49" fontId="0" fillId="0" borderId="30" xfId="0" applyNumberForma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</xf>
    <xf numFmtId="1" fontId="0" fillId="0" borderId="56" xfId="0" applyNumberFormat="1" applyBorder="1" applyAlignment="1" applyProtection="1">
      <alignment horizontal="right" vertical="center"/>
    </xf>
    <xf numFmtId="49" fontId="0" fillId="3" borderId="14" xfId="0" applyNumberForma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1" fontId="1" fillId="3" borderId="16" xfId="0" applyNumberFormat="1" applyFont="1" applyFill="1" applyBorder="1" applyAlignment="1" applyProtection="1">
      <alignment horizontal="center" vertical="center"/>
    </xf>
    <xf numFmtId="1" fontId="1" fillId="3" borderId="14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1" fontId="3" fillId="3" borderId="15" xfId="0" applyNumberFormat="1" applyFont="1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right" vertical="center"/>
      <protection locked="0"/>
    </xf>
    <xf numFmtId="2" fontId="0" fillId="3" borderId="1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/>
      <protection locked="0"/>
    </xf>
    <xf numFmtId="1" fontId="0" fillId="3" borderId="40" xfId="0" applyNumberFormat="1" applyFill="1" applyBorder="1" applyAlignment="1" applyProtection="1">
      <alignment horizontal="right" vertical="center"/>
      <protection locked="0"/>
    </xf>
    <xf numFmtId="2" fontId="0" fillId="3" borderId="16" xfId="0" applyNumberFormat="1" applyFill="1" applyBorder="1" applyAlignment="1" applyProtection="1">
      <alignment horizontal="right" vertical="center"/>
    </xf>
    <xf numFmtId="2" fontId="2" fillId="3" borderId="20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</xf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left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20" xfId="0" applyNumberFormat="1" applyFont="1" applyFill="1" applyBorder="1" applyAlignment="1" applyProtection="1">
      <alignment horizontal="center" vertical="center"/>
      <protection locked="0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 applyAlignment="1" applyProtection="1">
      <alignment horizontal="center" vertical="center"/>
    </xf>
    <xf numFmtId="2" fontId="2" fillId="3" borderId="50" xfId="0" applyNumberFormat="1" applyFont="1" applyFill="1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right" vertical="center"/>
    </xf>
    <xf numFmtId="1" fontId="0" fillId="3" borderId="19" xfId="0" applyNumberFormat="1" applyFill="1" applyBorder="1" applyAlignment="1" applyProtection="1">
      <alignment horizontal="right" vertical="center"/>
    </xf>
    <xf numFmtId="2" fontId="2" fillId="3" borderId="7" xfId="0" applyNumberFormat="1" applyFont="1" applyFill="1" applyBorder="1" applyAlignment="1" applyProtection="1">
      <alignment horizontal="right" vertical="center"/>
    </xf>
    <xf numFmtId="49" fontId="2" fillId="0" borderId="35" xfId="0" applyNumberFormat="1" applyFont="1" applyBorder="1" applyAlignment="1" applyProtection="1">
      <alignment horizontal="center"/>
    </xf>
    <xf numFmtId="49" fontId="2" fillId="2" borderId="36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2" borderId="35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 wrapText="1"/>
    </xf>
    <xf numFmtId="49" fontId="2" fillId="3" borderId="35" xfId="0" applyNumberFormat="1" applyFont="1" applyFill="1" applyBorder="1" applyAlignment="1" applyProtection="1">
      <alignment horizontal="center"/>
    </xf>
    <xf numFmtId="49" fontId="6" fillId="2" borderId="35" xfId="0" applyNumberFormat="1" applyFont="1" applyFill="1" applyBorder="1" applyAlignment="1" applyProtection="1">
      <alignment horizontal="center" wrapText="1"/>
    </xf>
    <xf numFmtId="49" fontId="2" fillId="2" borderId="35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 applyProtection="1">
      <alignment horizontal="center" wrapText="1"/>
    </xf>
    <xf numFmtId="49" fontId="4" fillId="2" borderId="35" xfId="0" applyNumberFormat="1" applyFont="1" applyFill="1" applyBorder="1" applyAlignment="1" applyProtection="1">
      <alignment horizontal="center" wrapText="1"/>
    </xf>
    <xf numFmtId="49" fontId="2" fillId="2" borderId="38" xfId="0" applyNumberFormat="1" applyFont="1" applyFill="1" applyBorder="1" applyAlignment="1" applyProtection="1">
      <alignment horizontal="center" wrapText="1"/>
    </xf>
    <xf numFmtId="0" fontId="0" fillId="2" borderId="39" xfId="0" applyFill="1" applyBorder="1" applyAlignment="1">
      <alignment horizontal="center"/>
    </xf>
    <xf numFmtId="0" fontId="0" fillId="2" borderId="3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68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53" hidden="1" customWidth="1"/>
    <col min="5" max="5" width="7.109375" style="4" customWidth="1"/>
    <col min="6" max="6" width="6.4414062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11.21875" style="13" bestFit="1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9.33203125" style="4" bestFit="1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hidden="1" customWidth="1"/>
    <col min="33" max="34" width="5.5546875" hidden="1" customWidth="1"/>
    <col min="35" max="35" width="5.5546875" style="4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6.5546875" style="4" hidden="1" customWidth="1"/>
    <col min="42" max="42" width="4.5546875" style="4" hidden="1" customWidth="1"/>
    <col min="43" max="43" width="4.33203125" hidden="1" customWidth="1"/>
    <col min="44" max="44" width="6.5546875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6.88671875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6.6640625" customWidth="1"/>
  </cols>
  <sheetData>
    <row r="1" spans="1:251" ht="54" customHeight="1" thickTop="1" x14ac:dyDescent="0.3">
      <c r="A1" s="213" t="s">
        <v>103</v>
      </c>
      <c r="B1" s="214"/>
      <c r="C1" s="214"/>
      <c r="D1" s="214"/>
      <c r="E1" s="214"/>
      <c r="F1" s="214"/>
      <c r="G1" s="22" t="s">
        <v>66</v>
      </c>
      <c r="H1" s="23" t="s">
        <v>67</v>
      </c>
      <c r="I1" s="215" t="s">
        <v>29</v>
      </c>
      <c r="J1" s="216"/>
      <c r="K1" s="217" t="s">
        <v>83</v>
      </c>
      <c r="L1" s="218"/>
      <c r="M1" s="218"/>
      <c r="N1" s="218"/>
      <c r="O1" s="219"/>
      <c r="P1" s="210" t="s">
        <v>125</v>
      </c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7" t="s">
        <v>92</v>
      </c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7" t="s">
        <v>93</v>
      </c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7" t="s">
        <v>84</v>
      </c>
      <c r="BF1" s="207"/>
      <c r="BG1" s="208"/>
      <c r="BH1" s="208"/>
      <c r="BI1" s="208"/>
      <c r="BJ1" s="208"/>
      <c r="BK1" s="208"/>
      <c r="BL1" s="208"/>
      <c r="BM1" s="208"/>
      <c r="BN1" s="208"/>
      <c r="BO1" s="208"/>
      <c r="BP1" s="210" t="s">
        <v>94</v>
      </c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11" t="s">
        <v>89</v>
      </c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06" t="s">
        <v>0</v>
      </c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 t="s">
        <v>1</v>
      </c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 t="s">
        <v>2</v>
      </c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 t="s">
        <v>3</v>
      </c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 t="s">
        <v>4</v>
      </c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 t="s">
        <v>5</v>
      </c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 t="s">
        <v>6</v>
      </c>
      <c r="FC1" s="206"/>
      <c r="FD1" s="206"/>
      <c r="FE1" s="206"/>
      <c r="FF1" s="206"/>
      <c r="FG1" s="206"/>
      <c r="FH1" s="206"/>
      <c r="FI1" s="206"/>
      <c r="FJ1" s="206"/>
      <c r="FK1" s="206"/>
      <c r="FL1" s="206"/>
      <c r="FM1" s="206" t="s">
        <v>7</v>
      </c>
      <c r="FN1" s="206"/>
      <c r="FO1" s="206"/>
      <c r="FP1" s="206"/>
      <c r="FQ1" s="206"/>
      <c r="FR1" s="206"/>
      <c r="FS1" s="206"/>
      <c r="FT1" s="206"/>
      <c r="FU1" s="206"/>
      <c r="FV1" s="206"/>
      <c r="FW1" s="206"/>
      <c r="FX1" s="206" t="s">
        <v>8</v>
      </c>
      <c r="FY1" s="206"/>
      <c r="FZ1" s="206"/>
      <c r="GA1" s="206"/>
      <c r="GB1" s="206"/>
      <c r="GC1" s="206"/>
      <c r="GD1" s="206"/>
      <c r="GE1" s="206"/>
      <c r="GF1" s="206"/>
      <c r="GG1" s="206"/>
      <c r="GH1" s="206"/>
      <c r="GI1" s="206" t="s">
        <v>9</v>
      </c>
      <c r="GJ1" s="206"/>
      <c r="GK1" s="206"/>
      <c r="GL1" s="206"/>
      <c r="GM1" s="206"/>
      <c r="GN1" s="206"/>
      <c r="GO1" s="206"/>
      <c r="GP1" s="206"/>
      <c r="GQ1" s="206"/>
      <c r="GR1" s="206"/>
      <c r="GS1" s="206"/>
      <c r="GT1" s="206" t="s">
        <v>10</v>
      </c>
      <c r="GU1" s="206"/>
      <c r="GV1" s="206"/>
      <c r="GW1" s="206"/>
      <c r="GX1" s="206"/>
      <c r="GY1" s="206"/>
      <c r="GZ1" s="206"/>
      <c r="HA1" s="206"/>
      <c r="HB1" s="206"/>
      <c r="HC1" s="206"/>
      <c r="HD1" s="206"/>
      <c r="HE1" s="206" t="s">
        <v>11</v>
      </c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 t="s">
        <v>12</v>
      </c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 t="s">
        <v>13</v>
      </c>
      <c r="IB1" s="206"/>
      <c r="IC1" s="206"/>
      <c r="ID1" s="206"/>
      <c r="IE1" s="206"/>
      <c r="IF1" s="206"/>
      <c r="IG1" s="206"/>
      <c r="IH1" s="206"/>
      <c r="II1" s="206"/>
      <c r="IJ1" s="206"/>
      <c r="IK1" s="209"/>
      <c r="IL1" s="49"/>
    </row>
    <row r="2" spans="1:251" ht="59.25" customHeight="1" thickBot="1" x14ac:dyDescent="0.3">
      <c r="A2" s="61" t="s">
        <v>82</v>
      </c>
      <c r="B2" s="62" t="s">
        <v>81</v>
      </c>
      <c r="C2" s="62" t="s">
        <v>86</v>
      </c>
      <c r="D2" s="80" t="s">
        <v>87</v>
      </c>
      <c r="E2" s="62" t="s">
        <v>96</v>
      </c>
      <c r="F2" s="63" t="s">
        <v>95</v>
      </c>
      <c r="G2" s="64" t="s">
        <v>53</v>
      </c>
      <c r="H2" s="65" t="s">
        <v>53</v>
      </c>
      <c r="I2" s="66" t="s">
        <v>64</v>
      </c>
      <c r="J2" s="67" t="s">
        <v>65</v>
      </c>
      <c r="K2" s="61" t="s">
        <v>50</v>
      </c>
      <c r="L2" s="62" t="s">
        <v>91</v>
      </c>
      <c r="M2" s="62" t="s">
        <v>48</v>
      </c>
      <c r="N2" s="62" t="s">
        <v>49</v>
      </c>
      <c r="O2" s="63" t="s">
        <v>47</v>
      </c>
      <c r="P2" s="61" t="s">
        <v>31</v>
      </c>
      <c r="Q2" s="62" t="s">
        <v>32</v>
      </c>
      <c r="R2" s="62" t="s">
        <v>33</v>
      </c>
      <c r="S2" s="62" t="s">
        <v>34</v>
      </c>
      <c r="T2" s="62" t="s">
        <v>35</v>
      </c>
      <c r="U2" s="62" t="s">
        <v>36</v>
      </c>
      <c r="V2" s="62" t="s">
        <v>37</v>
      </c>
      <c r="W2" s="62" t="s">
        <v>30</v>
      </c>
      <c r="X2" s="62" t="s">
        <v>38</v>
      </c>
      <c r="Y2" s="62" t="s">
        <v>39</v>
      </c>
      <c r="Z2" s="62" t="s">
        <v>90</v>
      </c>
      <c r="AA2" s="68" t="s">
        <v>41</v>
      </c>
      <c r="AB2" s="62" t="s">
        <v>42</v>
      </c>
      <c r="AC2" s="62" t="s">
        <v>46</v>
      </c>
      <c r="AD2" s="62" t="s">
        <v>43</v>
      </c>
      <c r="AE2" s="63" t="s">
        <v>44</v>
      </c>
      <c r="AF2" s="62" t="s">
        <v>31</v>
      </c>
      <c r="AG2" s="62" t="s">
        <v>32</v>
      </c>
      <c r="AH2" s="62" t="s">
        <v>33</v>
      </c>
      <c r="AI2" s="62" t="s">
        <v>34</v>
      </c>
      <c r="AJ2" s="62" t="s">
        <v>30</v>
      </c>
      <c r="AK2" s="62" t="s">
        <v>38</v>
      </c>
      <c r="AL2" s="62" t="s">
        <v>39</v>
      </c>
      <c r="AM2" s="62" t="s">
        <v>90</v>
      </c>
      <c r="AN2" s="68" t="s">
        <v>41</v>
      </c>
      <c r="AO2" s="62" t="s">
        <v>42</v>
      </c>
      <c r="AP2" s="62" t="s">
        <v>46</v>
      </c>
      <c r="AQ2" s="62" t="s">
        <v>43</v>
      </c>
      <c r="AR2" s="63" t="s">
        <v>44</v>
      </c>
      <c r="AS2" s="62" t="s">
        <v>31</v>
      </c>
      <c r="AT2" s="62" t="s">
        <v>32</v>
      </c>
      <c r="AU2" s="62" t="s">
        <v>33</v>
      </c>
      <c r="AV2" s="62" t="s">
        <v>30</v>
      </c>
      <c r="AW2" s="62" t="s">
        <v>38</v>
      </c>
      <c r="AX2" s="62" t="s">
        <v>39</v>
      </c>
      <c r="AY2" s="62" t="s">
        <v>90</v>
      </c>
      <c r="AZ2" s="68" t="s">
        <v>41</v>
      </c>
      <c r="BA2" s="62" t="s">
        <v>42</v>
      </c>
      <c r="BB2" s="62" t="s">
        <v>46</v>
      </c>
      <c r="BC2" s="62" t="s">
        <v>43</v>
      </c>
      <c r="BD2" s="63" t="s">
        <v>44</v>
      </c>
      <c r="BE2" s="55" t="s">
        <v>84</v>
      </c>
      <c r="BF2" s="55" t="s">
        <v>32</v>
      </c>
      <c r="BG2" s="55" t="s">
        <v>30</v>
      </c>
      <c r="BH2" s="55" t="s">
        <v>38</v>
      </c>
      <c r="BI2" s="55" t="s">
        <v>39</v>
      </c>
      <c r="BJ2" s="55" t="s">
        <v>40</v>
      </c>
      <c r="BK2" s="57" t="s">
        <v>41</v>
      </c>
      <c r="BL2" s="62" t="s">
        <v>42</v>
      </c>
      <c r="BM2" s="62" t="s">
        <v>46</v>
      </c>
      <c r="BN2" s="62" t="s">
        <v>43</v>
      </c>
      <c r="BO2" s="63" t="s">
        <v>44</v>
      </c>
      <c r="BP2" s="61" t="s">
        <v>85</v>
      </c>
      <c r="BQ2" s="62" t="s">
        <v>32</v>
      </c>
      <c r="BR2" s="62" t="s">
        <v>33</v>
      </c>
      <c r="BS2" s="62" t="s">
        <v>34</v>
      </c>
      <c r="BT2" s="62" t="s">
        <v>30</v>
      </c>
      <c r="BU2" s="62" t="s">
        <v>38</v>
      </c>
      <c r="BV2" s="62" t="s">
        <v>39</v>
      </c>
      <c r="BW2" s="62" t="s">
        <v>90</v>
      </c>
      <c r="BX2" s="68" t="s">
        <v>41</v>
      </c>
      <c r="BY2" s="62" t="s">
        <v>42</v>
      </c>
      <c r="BZ2" s="62" t="s">
        <v>46</v>
      </c>
      <c r="CA2" s="62" t="s">
        <v>43</v>
      </c>
      <c r="CB2" s="63" t="s">
        <v>44</v>
      </c>
      <c r="CC2" s="92" t="s">
        <v>31</v>
      </c>
      <c r="CD2" s="89" t="s">
        <v>32</v>
      </c>
      <c r="CE2" s="89" t="s">
        <v>30</v>
      </c>
      <c r="CF2" s="89" t="s">
        <v>38</v>
      </c>
      <c r="CG2" s="89" t="s">
        <v>39</v>
      </c>
      <c r="CH2" s="89" t="s">
        <v>40</v>
      </c>
      <c r="CI2" s="93" t="s">
        <v>41</v>
      </c>
      <c r="CJ2" s="94" t="s">
        <v>42</v>
      </c>
      <c r="CK2" s="89" t="s">
        <v>46</v>
      </c>
      <c r="CL2" s="89" t="s">
        <v>43</v>
      </c>
      <c r="CM2" s="90" t="s">
        <v>44</v>
      </c>
      <c r="CN2" s="72" t="s">
        <v>31</v>
      </c>
      <c r="CO2" s="69" t="s">
        <v>32</v>
      </c>
      <c r="CP2" s="69" t="s">
        <v>30</v>
      </c>
      <c r="CQ2" s="69" t="s">
        <v>38</v>
      </c>
      <c r="CR2" s="69" t="s">
        <v>39</v>
      </c>
      <c r="CS2" s="69" t="s">
        <v>40</v>
      </c>
      <c r="CT2" s="69" t="s">
        <v>41</v>
      </c>
      <c r="CU2" s="70" t="s">
        <v>42</v>
      </c>
      <c r="CV2" s="69" t="s">
        <v>46</v>
      </c>
      <c r="CW2" s="69" t="s">
        <v>43</v>
      </c>
      <c r="CX2" s="71" t="s">
        <v>44</v>
      </c>
      <c r="CY2" s="72" t="s">
        <v>31</v>
      </c>
      <c r="CZ2" s="69" t="s">
        <v>32</v>
      </c>
      <c r="DA2" s="69" t="s">
        <v>30</v>
      </c>
      <c r="DB2" s="69" t="s">
        <v>38</v>
      </c>
      <c r="DC2" s="69" t="s">
        <v>39</v>
      </c>
      <c r="DD2" s="69" t="s">
        <v>40</v>
      </c>
      <c r="DE2" s="69" t="s">
        <v>41</v>
      </c>
      <c r="DF2" s="70" t="s">
        <v>42</v>
      </c>
      <c r="DG2" s="69" t="s">
        <v>46</v>
      </c>
      <c r="DH2" s="69" t="s">
        <v>43</v>
      </c>
      <c r="DI2" s="71" t="s">
        <v>44</v>
      </c>
      <c r="DJ2" s="72" t="s">
        <v>31</v>
      </c>
      <c r="DK2" s="69" t="s">
        <v>32</v>
      </c>
      <c r="DL2" s="69" t="s">
        <v>30</v>
      </c>
      <c r="DM2" s="69" t="s">
        <v>38</v>
      </c>
      <c r="DN2" s="69" t="s">
        <v>39</v>
      </c>
      <c r="DO2" s="69" t="s">
        <v>40</v>
      </c>
      <c r="DP2" s="69" t="s">
        <v>41</v>
      </c>
      <c r="DQ2" s="70" t="s">
        <v>42</v>
      </c>
      <c r="DR2" s="69" t="s">
        <v>46</v>
      </c>
      <c r="DS2" s="69" t="s">
        <v>43</v>
      </c>
      <c r="DT2" s="71" t="s">
        <v>44</v>
      </c>
      <c r="DU2" s="72" t="s">
        <v>31</v>
      </c>
      <c r="DV2" s="69" t="s">
        <v>32</v>
      </c>
      <c r="DW2" s="69" t="s">
        <v>30</v>
      </c>
      <c r="DX2" s="69" t="s">
        <v>38</v>
      </c>
      <c r="DY2" s="69" t="s">
        <v>39</v>
      </c>
      <c r="DZ2" s="69" t="s">
        <v>40</v>
      </c>
      <c r="EA2" s="69" t="s">
        <v>41</v>
      </c>
      <c r="EB2" s="70" t="s">
        <v>42</v>
      </c>
      <c r="EC2" s="69" t="s">
        <v>46</v>
      </c>
      <c r="ED2" s="69" t="s">
        <v>43</v>
      </c>
      <c r="EE2" s="71" t="s">
        <v>44</v>
      </c>
      <c r="EF2" s="72" t="s">
        <v>31</v>
      </c>
      <c r="EG2" s="69" t="s">
        <v>32</v>
      </c>
      <c r="EH2" s="69" t="s">
        <v>30</v>
      </c>
      <c r="EI2" s="69" t="s">
        <v>38</v>
      </c>
      <c r="EJ2" s="69" t="s">
        <v>39</v>
      </c>
      <c r="EK2" s="69" t="s">
        <v>40</v>
      </c>
      <c r="EL2" s="69" t="s">
        <v>41</v>
      </c>
      <c r="EM2" s="70" t="s">
        <v>42</v>
      </c>
      <c r="EN2" s="69" t="s">
        <v>46</v>
      </c>
      <c r="EO2" s="69" t="s">
        <v>43</v>
      </c>
      <c r="EP2" s="71" t="s">
        <v>44</v>
      </c>
      <c r="EQ2" s="72" t="s">
        <v>31</v>
      </c>
      <c r="ER2" s="69" t="s">
        <v>32</v>
      </c>
      <c r="ES2" s="69" t="s">
        <v>30</v>
      </c>
      <c r="ET2" s="69" t="s">
        <v>38</v>
      </c>
      <c r="EU2" s="69" t="s">
        <v>39</v>
      </c>
      <c r="EV2" s="69" t="s">
        <v>40</v>
      </c>
      <c r="EW2" s="69" t="s">
        <v>41</v>
      </c>
      <c r="EX2" s="70" t="s">
        <v>42</v>
      </c>
      <c r="EY2" s="69" t="s">
        <v>46</v>
      </c>
      <c r="EZ2" s="69" t="s">
        <v>43</v>
      </c>
      <c r="FA2" s="71" t="s">
        <v>44</v>
      </c>
      <c r="FB2" s="72" t="s">
        <v>31</v>
      </c>
      <c r="FC2" s="69" t="s">
        <v>32</v>
      </c>
      <c r="FD2" s="69" t="s">
        <v>30</v>
      </c>
      <c r="FE2" s="69" t="s">
        <v>38</v>
      </c>
      <c r="FF2" s="69" t="s">
        <v>39</v>
      </c>
      <c r="FG2" s="69" t="s">
        <v>40</v>
      </c>
      <c r="FH2" s="69" t="s">
        <v>41</v>
      </c>
      <c r="FI2" s="70" t="s">
        <v>42</v>
      </c>
      <c r="FJ2" s="69" t="s">
        <v>46</v>
      </c>
      <c r="FK2" s="69" t="s">
        <v>43</v>
      </c>
      <c r="FL2" s="71" t="s">
        <v>44</v>
      </c>
      <c r="FM2" s="72" t="s">
        <v>31</v>
      </c>
      <c r="FN2" s="69" t="s">
        <v>32</v>
      </c>
      <c r="FO2" s="69" t="s">
        <v>30</v>
      </c>
      <c r="FP2" s="69" t="s">
        <v>38</v>
      </c>
      <c r="FQ2" s="69" t="s">
        <v>39</v>
      </c>
      <c r="FR2" s="69" t="s">
        <v>40</v>
      </c>
      <c r="FS2" s="69" t="s">
        <v>41</v>
      </c>
      <c r="FT2" s="70" t="s">
        <v>42</v>
      </c>
      <c r="FU2" s="69" t="s">
        <v>46</v>
      </c>
      <c r="FV2" s="69" t="s">
        <v>43</v>
      </c>
      <c r="FW2" s="71" t="s">
        <v>44</v>
      </c>
      <c r="FX2" s="72" t="s">
        <v>31</v>
      </c>
      <c r="FY2" s="69" t="s">
        <v>32</v>
      </c>
      <c r="FZ2" s="69" t="s">
        <v>30</v>
      </c>
      <c r="GA2" s="69" t="s">
        <v>38</v>
      </c>
      <c r="GB2" s="69" t="s">
        <v>39</v>
      </c>
      <c r="GC2" s="69" t="s">
        <v>40</v>
      </c>
      <c r="GD2" s="69" t="s">
        <v>41</v>
      </c>
      <c r="GE2" s="70" t="s">
        <v>42</v>
      </c>
      <c r="GF2" s="69" t="s">
        <v>46</v>
      </c>
      <c r="GG2" s="69" t="s">
        <v>43</v>
      </c>
      <c r="GH2" s="71" t="s">
        <v>44</v>
      </c>
      <c r="GI2" s="72" t="s">
        <v>31</v>
      </c>
      <c r="GJ2" s="69" t="s">
        <v>32</v>
      </c>
      <c r="GK2" s="69" t="s">
        <v>30</v>
      </c>
      <c r="GL2" s="69" t="s">
        <v>38</v>
      </c>
      <c r="GM2" s="69" t="s">
        <v>39</v>
      </c>
      <c r="GN2" s="69" t="s">
        <v>40</v>
      </c>
      <c r="GO2" s="69" t="s">
        <v>41</v>
      </c>
      <c r="GP2" s="70" t="s">
        <v>42</v>
      </c>
      <c r="GQ2" s="69" t="s">
        <v>46</v>
      </c>
      <c r="GR2" s="69" t="s">
        <v>43</v>
      </c>
      <c r="GS2" s="71" t="s">
        <v>44</v>
      </c>
      <c r="GT2" s="72" t="s">
        <v>31</v>
      </c>
      <c r="GU2" s="69" t="s">
        <v>32</v>
      </c>
      <c r="GV2" s="69" t="s">
        <v>30</v>
      </c>
      <c r="GW2" s="69" t="s">
        <v>38</v>
      </c>
      <c r="GX2" s="69" t="s">
        <v>39</v>
      </c>
      <c r="GY2" s="69" t="s">
        <v>40</v>
      </c>
      <c r="GZ2" s="69" t="s">
        <v>41</v>
      </c>
      <c r="HA2" s="70" t="s">
        <v>42</v>
      </c>
      <c r="HB2" s="69" t="s">
        <v>46</v>
      </c>
      <c r="HC2" s="69" t="s">
        <v>43</v>
      </c>
      <c r="HD2" s="71" t="s">
        <v>44</v>
      </c>
      <c r="HE2" s="72" t="s">
        <v>31</v>
      </c>
      <c r="HF2" s="69" t="s">
        <v>32</v>
      </c>
      <c r="HG2" s="69" t="s">
        <v>30</v>
      </c>
      <c r="HH2" s="69" t="s">
        <v>38</v>
      </c>
      <c r="HI2" s="69" t="s">
        <v>39</v>
      </c>
      <c r="HJ2" s="69" t="s">
        <v>40</v>
      </c>
      <c r="HK2" s="69" t="s">
        <v>41</v>
      </c>
      <c r="HL2" s="70" t="s">
        <v>42</v>
      </c>
      <c r="HM2" s="69" t="s">
        <v>46</v>
      </c>
      <c r="HN2" s="69" t="s">
        <v>43</v>
      </c>
      <c r="HO2" s="71" t="s">
        <v>44</v>
      </c>
      <c r="HP2" s="72" t="s">
        <v>31</v>
      </c>
      <c r="HQ2" s="69" t="s">
        <v>32</v>
      </c>
      <c r="HR2" s="69" t="s">
        <v>30</v>
      </c>
      <c r="HS2" s="69" t="s">
        <v>38</v>
      </c>
      <c r="HT2" s="69" t="s">
        <v>39</v>
      </c>
      <c r="HU2" s="69" t="s">
        <v>40</v>
      </c>
      <c r="HV2" s="69" t="s">
        <v>41</v>
      </c>
      <c r="HW2" s="70" t="s">
        <v>42</v>
      </c>
      <c r="HX2" s="69" t="s">
        <v>46</v>
      </c>
      <c r="HY2" s="69" t="s">
        <v>43</v>
      </c>
      <c r="HZ2" s="71" t="s">
        <v>44</v>
      </c>
      <c r="IA2" s="72" t="s">
        <v>31</v>
      </c>
      <c r="IB2" s="69" t="s">
        <v>32</v>
      </c>
      <c r="IC2" s="69" t="s">
        <v>30</v>
      </c>
      <c r="ID2" s="69" t="s">
        <v>38</v>
      </c>
      <c r="IE2" s="69" t="s">
        <v>39</v>
      </c>
      <c r="IF2" s="69" t="s">
        <v>40</v>
      </c>
      <c r="IG2" s="69" t="s">
        <v>41</v>
      </c>
      <c r="IH2" s="70" t="s">
        <v>42</v>
      </c>
      <c r="II2" s="69" t="s">
        <v>46</v>
      </c>
      <c r="IJ2" s="69" t="s">
        <v>43</v>
      </c>
      <c r="IK2" s="69" t="s">
        <v>44</v>
      </c>
      <c r="IL2" s="49"/>
    </row>
    <row r="3" spans="1:251" x14ac:dyDescent="0.25">
      <c r="A3" s="37">
        <v>1</v>
      </c>
      <c r="B3" s="81" t="s">
        <v>102</v>
      </c>
      <c r="C3" s="28"/>
      <c r="D3" s="29"/>
      <c r="E3" s="82" t="s">
        <v>97</v>
      </c>
      <c r="F3" s="83" t="s">
        <v>106</v>
      </c>
      <c r="G3" s="27" t="str">
        <f>IF(AND(OR($G$2="Y",$H$2="Y"),I3&lt;5,J3&lt;5),IF(AND(I3=I2,J3=J2),G2+1,1),"")</f>
        <v/>
      </c>
      <c r="H3" s="24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8" t="str">
        <f>IF(ISNA(VLOOKUP(E3,SortLookup!$A$1:$B$5,2,FALSE))," ",VLOOKUP(E3,SortLookup!$A$1:$B$5,2,FALSE))</f>
        <v xml:space="preserve"> </v>
      </c>
      <c r="J3" s="25" t="str">
        <f>IF(ISNA(VLOOKUP(F3,SortLookup!$A$7:$B$11,2,FALSE))," ",VLOOKUP(F3,SortLookup!$A$7:$B$11,2,FALSE))</f>
        <v xml:space="preserve"> </v>
      </c>
      <c r="K3" s="73">
        <f>L3+M3+N3</f>
        <v>47.3</v>
      </c>
      <c r="L3" s="74">
        <f>AB3+AO3+BA3+BL3+BY3+CJ3+CU3+DF3+DQ3+EB3+EM3+EX3+FI3+FT3+GE3+GP3+HA3+HL3+HW3+IH3</f>
        <v>40.799999999999997</v>
      </c>
      <c r="M3" s="44">
        <f>AD3+AQ3+BC3+BN3+CA3+CL3+CW3+DH3+DS3+ED3+EO3+EZ3+FK3+FV3+GG3+GR3+HC3+HN3+HY3+IJ3</f>
        <v>5</v>
      </c>
      <c r="N3" s="45">
        <f>O3/2</f>
        <v>1.5</v>
      </c>
      <c r="O3" s="75">
        <f>W3+AJ3+AV3+BG3+BT3+CE3+CP3+DA3+DL3+DW3+EH3+ES3+FD3+FO3+FZ3+GK3+GV3+HG3+HR3+IC3</f>
        <v>3</v>
      </c>
      <c r="P3" s="35">
        <v>40.799999999999997</v>
      </c>
      <c r="Q3" s="32"/>
      <c r="R3" s="32"/>
      <c r="S3" s="32"/>
      <c r="T3" s="32"/>
      <c r="U3" s="32"/>
      <c r="V3" s="32"/>
      <c r="W3" s="33">
        <v>3</v>
      </c>
      <c r="X3" s="33">
        <v>0</v>
      </c>
      <c r="Y3" s="33">
        <v>0</v>
      </c>
      <c r="Z3" s="33">
        <v>1</v>
      </c>
      <c r="AA3" s="34">
        <v>0</v>
      </c>
      <c r="AB3" s="31">
        <f>P3+Q3+R3+S3+T3+U3+V3</f>
        <v>40.799999999999997</v>
      </c>
      <c r="AC3" s="30">
        <f>W3/2</f>
        <v>1.5</v>
      </c>
      <c r="AD3" s="26">
        <f>(X3*3)+(Y3*5)+(Z3*5)+(AA3*20)</f>
        <v>5</v>
      </c>
      <c r="AE3" s="59">
        <f>AB3+AC3+AD3</f>
        <v>47.3</v>
      </c>
      <c r="AF3" s="35"/>
      <c r="AG3" s="32"/>
      <c r="AH3" s="32"/>
      <c r="AI3" s="32"/>
      <c r="AJ3" s="33"/>
      <c r="AK3" s="33"/>
      <c r="AL3" s="33"/>
      <c r="AM3" s="33"/>
      <c r="AN3" s="34"/>
      <c r="AO3" s="31">
        <f>AF3+AG3+AH3+AI3</f>
        <v>0</v>
      </c>
      <c r="AP3" s="30">
        <f>AJ3/2</f>
        <v>0</v>
      </c>
      <c r="AQ3" s="26">
        <f>(AK3*3)+(AL3*5)+(AM3*5)+(AN3*20)</f>
        <v>0</v>
      </c>
      <c r="AR3" s="59">
        <f>AO3+AP3+AQ3</f>
        <v>0</v>
      </c>
      <c r="AS3" s="35"/>
      <c r="AT3" s="32"/>
      <c r="AU3" s="32"/>
      <c r="AV3" s="33"/>
      <c r="AW3" s="33"/>
      <c r="AX3" s="33"/>
      <c r="AY3" s="33"/>
      <c r="AZ3" s="34"/>
      <c r="BA3" s="31">
        <f>AS3+AT3+AU3</f>
        <v>0</v>
      </c>
      <c r="BB3" s="30">
        <f>AV3/2</f>
        <v>0</v>
      </c>
      <c r="BC3" s="26">
        <f>(AW3*3)+(AX3*5)+(AY3*5)+(AZ3*20)</f>
        <v>0</v>
      </c>
      <c r="BD3" s="59">
        <f>BA3+BB3+BC3</f>
        <v>0</v>
      </c>
      <c r="BE3" s="31"/>
      <c r="BF3" s="56"/>
      <c r="BG3" s="33"/>
      <c r="BH3" s="33"/>
      <c r="BI3" s="33"/>
      <c r="BJ3" s="33"/>
      <c r="BK3" s="34"/>
      <c r="BL3" s="52">
        <f>BE3+BF3</f>
        <v>0</v>
      </c>
      <c r="BM3" s="45">
        <f>BG3/2</f>
        <v>0</v>
      </c>
      <c r="BN3" s="44">
        <f>(BH3*3)+(BI3*5)+(BJ3*5)+(BK3*20)</f>
        <v>0</v>
      </c>
      <c r="BO3" s="43">
        <f>BL3+BM3+BN3</f>
        <v>0</v>
      </c>
      <c r="BP3" s="35"/>
      <c r="BQ3" s="32"/>
      <c r="BR3" s="32"/>
      <c r="BS3" s="32"/>
      <c r="BT3" s="33"/>
      <c r="BU3" s="33"/>
      <c r="BV3" s="33"/>
      <c r="BW3" s="33"/>
      <c r="BX3" s="34"/>
      <c r="BY3" s="31">
        <f>BP3+BQ3+BR3+BS3</f>
        <v>0</v>
      </c>
      <c r="BZ3" s="30">
        <f>BT3/2</f>
        <v>0</v>
      </c>
      <c r="CA3" s="36">
        <f>(BU3*3)+(BV3*5)+(BW3*5)+(BX3*20)</f>
        <v>0</v>
      </c>
      <c r="CB3" s="95">
        <f>BY3+BZ3+CA3</f>
        <v>0</v>
      </c>
      <c r="CC3" s="35"/>
      <c r="CD3" s="32"/>
      <c r="CE3" s="33"/>
      <c r="CF3" s="33"/>
      <c r="CG3" s="33"/>
      <c r="CH3" s="33"/>
      <c r="CI3" s="34"/>
      <c r="CJ3" s="31">
        <f>CC3+CD3</f>
        <v>0</v>
      </c>
      <c r="CK3" s="30">
        <f>CE3/2</f>
        <v>0</v>
      </c>
      <c r="CL3" s="26">
        <f>(CF3*3)+(CG3*5)+(CH3*5)+(CI3*20)</f>
        <v>0</v>
      </c>
      <c r="CM3" s="91">
        <f>CJ3+CK3+CL3</f>
        <v>0</v>
      </c>
      <c r="CN3" s="1"/>
      <c r="CO3" s="1"/>
      <c r="CP3" s="2"/>
      <c r="CQ3" s="2"/>
      <c r="CR3" s="2"/>
      <c r="CS3" s="2"/>
      <c r="CT3" s="2"/>
      <c r="CU3" s="7"/>
      <c r="CV3" s="14"/>
      <c r="CW3" s="6"/>
      <c r="CX3" s="15"/>
      <c r="CY3" s="16"/>
      <c r="CZ3" s="1"/>
      <c r="DA3" s="2"/>
      <c r="DB3" s="2"/>
      <c r="DC3" s="2"/>
      <c r="DD3" s="2"/>
      <c r="DE3" s="2"/>
      <c r="DF3" s="7"/>
      <c r="DG3" s="14"/>
      <c r="DH3" s="6"/>
      <c r="DI3" s="15"/>
      <c r="DJ3" s="16"/>
      <c r="DK3" s="1"/>
      <c r="DL3" s="2"/>
      <c r="DM3" s="2"/>
      <c r="DN3" s="2"/>
      <c r="DO3" s="2"/>
      <c r="DP3" s="2"/>
      <c r="DQ3" s="7"/>
      <c r="DR3" s="14"/>
      <c r="DS3" s="6"/>
      <c r="DT3" s="15"/>
      <c r="DU3" s="16"/>
      <c r="DV3" s="1"/>
      <c r="DW3" s="2"/>
      <c r="DX3" s="2"/>
      <c r="DY3" s="2"/>
      <c r="DZ3" s="2"/>
      <c r="EA3" s="2"/>
      <c r="EB3" s="7"/>
      <c r="EC3" s="14"/>
      <c r="ED3" s="6"/>
      <c r="EE3" s="15"/>
      <c r="EF3" s="16"/>
      <c r="EG3" s="1"/>
      <c r="EH3" s="2"/>
      <c r="EI3" s="2"/>
      <c r="EJ3" s="2"/>
      <c r="EK3" s="2"/>
      <c r="EL3" s="2"/>
      <c r="EM3" s="7"/>
      <c r="EN3" s="14"/>
      <c r="EO3" s="6"/>
      <c r="EP3" s="15"/>
      <c r="EQ3" s="16"/>
      <c r="ER3" s="1"/>
      <c r="ES3" s="2"/>
      <c r="ET3" s="2"/>
      <c r="EU3" s="2"/>
      <c r="EV3" s="2"/>
      <c r="EW3" s="2"/>
      <c r="EX3" s="7"/>
      <c r="EY3" s="14"/>
      <c r="EZ3" s="6"/>
      <c r="FA3" s="15"/>
      <c r="FB3" s="16"/>
      <c r="FC3" s="1"/>
      <c r="FD3" s="2"/>
      <c r="FE3" s="2"/>
      <c r="FF3" s="2"/>
      <c r="FG3" s="2"/>
      <c r="FH3" s="2"/>
      <c r="FI3" s="7"/>
      <c r="FJ3" s="14"/>
      <c r="FK3" s="6"/>
      <c r="FL3" s="15"/>
      <c r="FM3" s="16"/>
      <c r="FN3" s="1"/>
      <c r="FO3" s="2"/>
      <c r="FP3" s="2"/>
      <c r="FQ3" s="2"/>
      <c r="FR3" s="2"/>
      <c r="FS3" s="2"/>
      <c r="FT3" s="7"/>
      <c r="FU3" s="14"/>
      <c r="FV3" s="6"/>
      <c r="FW3" s="15"/>
      <c r="FX3" s="16"/>
      <c r="FY3" s="1"/>
      <c r="FZ3" s="2"/>
      <c r="GA3" s="2"/>
      <c r="GB3" s="2"/>
      <c r="GC3" s="2"/>
      <c r="GD3" s="2"/>
      <c r="GE3" s="7"/>
      <c r="GF3" s="14"/>
      <c r="GG3" s="6"/>
      <c r="GH3" s="15"/>
      <c r="GI3" s="16"/>
      <c r="GJ3" s="1"/>
      <c r="GK3" s="2"/>
      <c r="GL3" s="2"/>
      <c r="GM3" s="2"/>
      <c r="GN3" s="2"/>
      <c r="GO3" s="2"/>
      <c r="GP3" s="7"/>
      <c r="GQ3" s="14"/>
      <c r="GR3" s="6"/>
      <c r="GS3" s="15"/>
      <c r="GT3" s="16"/>
      <c r="GU3" s="1"/>
      <c r="GV3" s="2"/>
      <c r="GW3" s="2"/>
      <c r="GX3" s="2"/>
      <c r="GY3" s="2"/>
      <c r="GZ3" s="2"/>
      <c r="HA3" s="7"/>
      <c r="HB3" s="14"/>
      <c r="HC3" s="6"/>
      <c r="HD3" s="15"/>
      <c r="HE3" s="16"/>
      <c r="HF3" s="1"/>
      <c r="HG3" s="2"/>
      <c r="HH3" s="2"/>
      <c r="HI3" s="2"/>
      <c r="HJ3" s="2"/>
      <c r="HK3" s="2"/>
      <c r="HL3" s="7"/>
      <c r="HM3" s="14"/>
      <c r="HN3" s="6"/>
      <c r="HO3" s="15"/>
      <c r="HP3" s="16"/>
      <c r="HQ3" s="1"/>
      <c r="HR3" s="2"/>
      <c r="HS3" s="2"/>
      <c r="HT3" s="2"/>
      <c r="HU3" s="2"/>
      <c r="HV3" s="2"/>
      <c r="HW3" s="7"/>
      <c r="HX3" s="14"/>
      <c r="HY3" s="6"/>
      <c r="HZ3" s="15"/>
      <c r="IA3" s="16"/>
      <c r="IB3" s="1"/>
      <c r="IC3" s="2"/>
      <c r="ID3" s="2"/>
      <c r="IE3" s="2"/>
      <c r="IF3" s="2"/>
      <c r="IG3" s="2"/>
      <c r="IH3" s="7"/>
      <c r="II3" s="14"/>
      <c r="IJ3" s="6"/>
      <c r="IK3" s="48"/>
      <c r="IL3" s="49"/>
      <c r="IP3" s="4"/>
    </row>
    <row r="4" spans="1:251" x14ac:dyDescent="0.25">
      <c r="A4" s="37">
        <v>2</v>
      </c>
      <c r="B4" s="28" t="s">
        <v>116</v>
      </c>
      <c r="C4" s="28"/>
      <c r="D4" s="29"/>
      <c r="E4" s="29" t="s">
        <v>97</v>
      </c>
      <c r="F4" s="58" t="s">
        <v>106</v>
      </c>
      <c r="G4" s="27" t="str">
        <f>IF(AND(OR($G$2="Y",$H$2="Y"),I4&lt;5,J4&lt;5),IF(AND(I4=#REF!,J4=#REF!),#REF!+1,1),"")</f>
        <v/>
      </c>
      <c r="H4" s="24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8" t="str">
        <f>IF(ISNA(VLOOKUP(E4,SortLookup!$A$1:$B$5,2,FALSE))," ",VLOOKUP(E4,SortLookup!$A$1:$B$5,2,FALSE))</f>
        <v xml:space="preserve"> </v>
      </c>
      <c r="J4" s="25" t="str">
        <f>IF(ISNA(VLOOKUP(F4,SortLookup!$A$7:$B$11,2,FALSE))," ",VLOOKUP(F4,SortLookup!$A$7:$B$11,2,FALSE))</f>
        <v xml:space="preserve"> </v>
      </c>
      <c r="K4" s="73">
        <f>L4+M4+N4</f>
        <v>47.71</v>
      </c>
      <c r="L4" s="74">
        <f>AB4+AO4+BA4+BL4+BY4+CJ4+CU4+DF4+DQ4+EB4+EM4+EX4+FI4+FT4+GE4+GP4+HA4+HL4+HW4+IH4</f>
        <v>45.21</v>
      </c>
      <c r="M4" s="44">
        <f>AD4+AQ4+BC4+BN4+CA4+CL4+CW4+DH4+DS4+ED4+EO4+EZ4+FK4+FV4+GG4+GR4+HC4+HN4+HY4+IJ4</f>
        <v>0</v>
      </c>
      <c r="N4" s="45">
        <f>O4/2</f>
        <v>2.5</v>
      </c>
      <c r="O4" s="75">
        <f>W4+AJ4+AV4+BG4+BT4+CE4+CP4+DA4+DL4+DW4+EH4+ES4+FD4+FO4+FZ4+GK4+GV4+HG4+HR4+IC4</f>
        <v>5</v>
      </c>
      <c r="P4" s="35">
        <v>45.21</v>
      </c>
      <c r="Q4" s="32"/>
      <c r="R4" s="32"/>
      <c r="S4" s="32"/>
      <c r="T4" s="32"/>
      <c r="U4" s="32"/>
      <c r="V4" s="32"/>
      <c r="W4" s="33">
        <v>5</v>
      </c>
      <c r="X4" s="33">
        <v>0</v>
      </c>
      <c r="Y4" s="33">
        <v>0</v>
      </c>
      <c r="Z4" s="33">
        <v>0</v>
      </c>
      <c r="AA4" s="34">
        <v>0</v>
      </c>
      <c r="AB4" s="31">
        <f>P4+Q4+R4+S4+T4+U4+V4</f>
        <v>45.21</v>
      </c>
      <c r="AC4" s="30">
        <f>W4/2</f>
        <v>2.5</v>
      </c>
      <c r="AD4" s="26">
        <f>(X4*3)+(Y4*5)+(Z4*5)+(AA4*20)</f>
        <v>0</v>
      </c>
      <c r="AE4" s="59">
        <f>AB4+AC4+AD4</f>
        <v>47.71</v>
      </c>
      <c r="AF4" s="35"/>
      <c r="AG4" s="32"/>
      <c r="AH4" s="32"/>
      <c r="AI4" s="32"/>
      <c r="AJ4" s="33"/>
      <c r="AK4" s="33"/>
      <c r="AL4" s="33"/>
      <c r="AM4" s="33"/>
      <c r="AN4" s="34"/>
      <c r="AO4" s="31">
        <f>AF4+AG4+AH4+AI4</f>
        <v>0</v>
      </c>
      <c r="AP4" s="30">
        <f>AJ4/2</f>
        <v>0</v>
      </c>
      <c r="AQ4" s="26">
        <f>(AK4*3)+(AL4*5)+(AM4*5)+(AN4*20)</f>
        <v>0</v>
      </c>
      <c r="AR4" s="59">
        <f>AO4+AP4+AQ4</f>
        <v>0</v>
      </c>
      <c r="AS4" s="35"/>
      <c r="AT4" s="32"/>
      <c r="AU4" s="32"/>
      <c r="AV4" s="33"/>
      <c r="AW4" s="33"/>
      <c r="AX4" s="33"/>
      <c r="AY4" s="33"/>
      <c r="AZ4" s="34"/>
      <c r="BA4" s="31">
        <f>AS4+AT4+AU4</f>
        <v>0</v>
      </c>
      <c r="BB4" s="30">
        <f>AV4/2</f>
        <v>0</v>
      </c>
      <c r="BC4" s="26">
        <f>(AW4*3)+(AX4*5)+(AY4*5)+(AZ4*20)</f>
        <v>0</v>
      </c>
      <c r="BD4" s="59">
        <f>BA4+BB4+BC4</f>
        <v>0</v>
      </c>
      <c r="BE4" s="31"/>
      <c r="BF4" s="56"/>
      <c r="BG4" s="33"/>
      <c r="BH4" s="33"/>
      <c r="BI4" s="33"/>
      <c r="BJ4" s="33"/>
      <c r="BK4" s="34"/>
      <c r="BL4" s="52">
        <f>BE4+BF4</f>
        <v>0</v>
      </c>
      <c r="BM4" s="45">
        <f>BG4/2</f>
        <v>0</v>
      </c>
      <c r="BN4" s="44">
        <f>(BH4*3)+(BI4*5)+(BJ4*5)+(BK4*20)</f>
        <v>0</v>
      </c>
      <c r="BO4" s="43">
        <f>BL4+BM4+BN4</f>
        <v>0</v>
      </c>
      <c r="BP4" s="35"/>
      <c r="BQ4" s="32"/>
      <c r="BR4" s="32"/>
      <c r="BS4" s="32"/>
      <c r="BT4" s="33"/>
      <c r="BU4" s="33"/>
      <c r="BV4" s="33"/>
      <c r="BW4" s="33"/>
      <c r="BX4" s="34"/>
      <c r="BY4" s="31">
        <f>BP4+BQ4+BR4+BS4</f>
        <v>0</v>
      </c>
      <c r="BZ4" s="30">
        <f>BT4/2</f>
        <v>0</v>
      </c>
      <c r="CA4" s="36">
        <f>(BU4*3)+(BV4*5)+(BW4*5)+(BX4*20)</f>
        <v>0</v>
      </c>
      <c r="CB4" s="95">
        <f>BY4+BZ4+CA4</f>
        <v>0</v>
      </c>
      <c r="CC4" s="35"/>
      <c r="CD4" s="32"/>
      <c r="CE4" s="33"/>
      <c r="CF4" s="33"/>
      <c r="CG4" s="33"/>
      <c r="CH4" s="33"/>
      <c r="CI4" s="34"/>
      <c r="CJ4" s="31">
        <f>CC4+CD4</f>
        <v>0</v>
      </c>
      <c r="CK4" s="30">
        <f>CE4/2</f>
        <v>0</v>
      </c>
      <c r="CL4" s="26">
        <f>(CF4*3)+(CG4*5)+(CH4*5)+(CI4*20)</f>
        <v>0</v>
      </c>
      <c r="CM4" s="91">
        <f>CJ4+CK4+CL4</f>
        <v>0</v>
      </c>
      <c r="CU4" s="96"/>
      <c r="CX4" s="97"/>
      <c r="CY4" s="49"/>
      <c r="DF4" s="96"/>
      <c r="DI4" s="97"/>
      <c r="DJ4" s="49"/>
      <c r="DQ4" s="96"/>
      <c r="DT4" s="97"/>
      <c r="DU4" s="49"/>
      <c r="EB4" s="96"/>
      <c r="EE4" s="97"/>
      <c r="EF4" s="49"/>
      <c r="EM4" s="96"/>
      <c r="EP4" s="97"/>
      <c r="EQ4" s="49"/>
      <c r="EX4" s="96"/>
      <c r="FA4" s="97"/>
      <c r="FB4" s="49"/>
      <c r="FI4" s="96"/>
      <c r="FL4" s="97"/>
      <c r="FM4" s="49"/>
      <c r="FT4" s="96"/>
      <c r="FW4" s="97"/>
      <c r="FX4" s="49"/>
      <c r="GE4" s="96"/>
      <c r="GH4" s="97"/>
      <c r="GI4" s="49"/>
      <c r="GP4" s="96"/>
      <c r="GS4" s="97"/>
      <c r="GT4" s="49"/>
      <c r="HA4" s="96"/>
      <c r="HD4" s="97"/>
      <c r="HE4" s="49"/>
      <c r="HL4" s="96"/>
      <c r="HO4" s="97"/>
      <c r="HP4" s="49"/>
      <c r="HW4" s="96"/>
      <c r="HZ4" s="97"/>
      <c r="IA4" s="49"/>
      <c r="IH4" s="96"/>
      <c r="IL4" s="49"/>
    </row>
    <row r="5" spans="1:251" ht="3" customHeight="1" x14ac:dyDescent="0.25">
      <c r="A5" s="154"/>
      <c r="B5" s="155"/>
      <c r="C5" s="155"/>
      <c r="D5" s="156"/>
      <c r="E5" s="156"/>
      <c r="F5" s="157"/>
      <c r="G5" s="158"/>
      <c r="H5" s="159"/>
      <c r="I5" s="160"/>
      <c r="J5" s="161"/>
      <c r="K5" s="162"/>
      <c r="L5" s="163"/>
      <c r="M5" s="164"/>
      <c r="N5" s="165"/>
      <c r="O5" s="166"/>
      <c r="P5" s="167"/>
      <c r="Q5" s="168"/>
      <c r="R5" s="168"/>
      <c r="S5" s="168"/>
      <c r="T5" s="168"/>
      <c r="U5" s="168"/>
      <c r="V5" s="168"/>
      <c r="W5" s="169"/>
      <c r="X5" s="169"/>
      <c r="Y5" s="169"/>
      <c r="Z5" s="169"/>
      <c r="AA5" s="170"/>
      <c r="AB5" s="171"/>
      <c r="AC5" s="172"/>
      <c r="AD5" s="173"/>
      <c r="AE5" s="174"/>
      <c r="AF5" s="35"/>
      <c r="AG5" s="32"/>
      <c r="AH5" s="32"/>
      <c r="AI5" s="32"/>
      <c r="AJ5" s="33"/>
      <c r="AK5" s="33"/>
      <c r="AL5" s="33"/>
      <c r="AM5" s="33"/>
      <c r="AN5" s="34"/>
      <c r="AO5" s="31"/>
      <c r="AP5" s="30"/>
      <c r="AQ5" s="26"/>
      <c r="AR5" s="59"/>
      <c r="AS5" s="35"/>
      <c r="AT5" s="32"/>
      <c r="AU5" s="32"/>
      <c r="AV5" s="33"/>
      <c r="AW5" s="33"/>
      <c r="AX5" s="33"/>
      <c r="AY5" s="33"/>
      <c r="AZ5" s="34"/>
      <c r="BA5" s="31"/>
      <c r="BB5" s="30"/>
      <c r="BC5" s="26"/>
      <c r="BD5" s="59"/>
      <c r="BE5" s="31"/>
      <c r="BF5" s="56"/>
      <c r="BG5" s="33"/>
      <c r="BH5" s="33"/>
      <c r="BI5" s="33"/>
      <c r="BJ5" s="33"/>
      <c r="BK5" s="34"/>
      <c r="BL5" s="52"/>
      <c r="BM5" s="45"/>
      <c r="BN5" s="44"/>
      <c r="BO5" s="43"/>
      <c r="BP5" s="35"/>
      <c r="BQ5" s="32"/>
      <c r="BR5" s="32"/>
      <c r="BS5" s="32"/>
      <c r="BT5" s="33"/>
      <c r="BU5" s="33"/>
      <c r="BV5" s="33"/>
      <c r="BW5" s="33"/>
      <c r="BX5" s="34"/>
      <c r="BY5" s="31"/>
      <c r="BZ5" s="30"/>
      <c r="CA5" s="36"/>
      <c r="CB5" s="95"/>
      <c r="CC5" s="35"/>
      <c r="CD5" s="32"/>
      <c r="CE5" s="33"/>
      <c r="CF5" s="33"/>
      <c r="CG5" s="33"/>
      <c r="CH5" s="33"/>
      <c r="CI5" s="34"/>
      <c r="CJ5" s="31"/>
      <c r="CK5" s="30"/>
      <c r="CL5" s="26"/>
      <c r="CM5" s="91"/>
      <c r="CU5" s="96"/>
      <c r="CX5" s="97"/>
      <c r="CY5" s="49"/>
      <c r="DF5" s="96"/>
      <c r="DI5" s="97"/>
      <c r="DJ5" s="49"/>
      <c r="DQ5" s="96"/>
      <c r="DT5" s="97"/>
      <c r="DU5" s="49"/>
      <c r="EB5" s="96"/>
      <c r="EE5" s="97"/>
      <c r="EF5" s="49"/>
      <c r="EM5" s="96"/>
      <c r="EP5" s="97"/>
      <c r="EQ5" s="49"/>
      <c r="EX5" s="96"/>
      <c r="FA5" s="97"/>
      <c r="FB5" s="49"/>
      <c r="FI5" s="96"/>
      <c r="FL5" s="97"/>
      <c r="FM5" s="49"/>
      <c r="FT5" s="96"/>
      <c r="FW5" s="97"/>
      <c r="FX5" s="49"/>
      <c r="GE5" s="96"/>
      <c r="GH5" s="97"/>
      <c r="GI5" s="49"/>
      <c r="GP5" s="96"/>
      <c r="GS5" s="97"/>
      <c r="GT5" s="49"/>
      <c r="HA5" s="96"/>
      <c r="HD5" s="97"/>
      <c r="HE5" s="49"/>
      <c r="HL5" s="96"/>
      <c r="HO5" s="97"/>
      <c r="HP5" s="49"/>
      <c r="HW5" s="96"/>
      <c r="HZ5" s="97"/>
      <c r="IA5" s="49"/>
      <c r="IH5" s="96"/>
      <c r="IL5" s="49"/>
    </row>
    <row r="6" spans="1:251" x14ac:dyDescent="0.25">
      <c r="A6" s="37">
        <v>1</v>
      </c>
      <c r="B6" s="81" t="s">
        <v>118</v>
      </c>
      <c r="C6" s="28"/>
      <c r="D6" s="29"/>
      <c r="E6" s="82" t="s">
        <v>97</v>
      </c>
      <c r="F6" s="83" t="s">
        <v>98</v>
      </c>
      <c r="G6" s="27" t="str">
        <f>IF(AND(OR($G$2="Y",$H$2="Y"),I6&lt;5,J6&lt;5),IF(AND(I6=#REF!,J6=#REF!),#REF!+1,1),"")</f>
        <v/>
      </c>
      <c r="H6" s="24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8" t="str">
        <f>IF(ISNA(VLOOKUP(E6,SortLookup!$A$1:$B$5,2,FALSE))," ",VLOOKUP(E6,SortLookup!$A$1:$B$5,2,FALSE))</f>
        <v xml:space="preserve"> </v>
      </c>
      <c r="J6" s="25" t="str">
        <f>IF(ISNA(VLOOKUP(F6,SortLookup!$A$7:$B$11,2,FALSE))," ",VLOOKUP(F6,SortLookup!$A$7:$B$11,2,FALSE))</f>
        <v xml:space="preserve"> </v>
      </c>
      <c r="K6" s="73">
        <f>L6+M6+N6</f>
        <v>36.57</v>
      </c>
      <c r="L6" s="74">
        <f>AB6+AO6+BA6+BL6+BY6+CJ6+CU6+DF6+DQ6+EB6+EM6+EX6+FI6+FT6+GE6+GP6+HA6+HL6+HW6+IH6</f>
        <v>31.57</v>
      </c>
      <c r="M6" s="44">
        <f>AD6+AQ6+BC6+BN6+CA6+CL6+CW6+DH6+DS6+ED6+EO6+EZ6+FK6+FV6+GG6+GR6+HC6+HN6+HY6+IJ6</f>
        <v>3</v>
      </c>
      <c r="N6" s="45">
        <f>O6/2</f>
        <v>2</v>
      </c>
      <c r="O6" s="75">
        <f>W6+AJ6+AV6+BG6+BT6+CE6+CP6+DA6+DL6+DW6+EH6+ES6+FD6+FO6+FZ6+GK6+GV6+HG6+HR6+IC6</f>
        <v>4</v>
      </c>
      <c r="P6" s="35">
        <v>31.57</v>
      </c>
      <c r="Q6" s="32"/>
      <c r="R6" s="32"/>
      <c r="S6" s="32"/>
      <c r="T6" s="32"/>
      <c r="U6" s="32"/>
      <c r="V6" s="32"/>
      <c r="W6" s="33">
        <v>4</v>
      </c>
      <c r="X6" s="33">
        <v>1</v>
      </c>
      <c r="Y6" s="33">
        <v>0</v>
      </c>
      <c r="Z6" s="33">
        <v>0</v>
      </c>
      <c r="AA6" s="34">
        <v>0</v>
      </c>
      <c r="AB6" s="31">
        <f>P6+Q6+R6+S6+T6+U6+V6</f>
        <v>31.57</v>
      </c>
      <c r="AC6" s="30">
        <f>W6/2</f>
        <v>2</v>
      </c>
      <c r="AD6" s="26">
        <f>(X6*3)+(Y6*5)+(Z6*5)+(AA6*20)</f>
        <v>3</v>
      </c>
      <c r="AE6" s="59">
        <f>AB6+AC6+AD6</f>
        <v>36.57</v>
      </c>
      <c r="AF6" s="35"/>
      <c r="AG6" s="32"/>
      <c r="AH6" s="32"/>
      <c r="AI6" s="32"/>
      <c r="AJ6" s="33"/>
      <c r="AK6" s="33"/>
      <c r="AL6" s="33"/>
      <c r="AM6" s="33"/>
      <c r="AN6" s="34"/>
      <c r="AO6" s="31"/>
      <c r="AP6" s="30"/>
      <c r="AQ6" s="26"/>
      <c r="AR6" s="59"/>
      <c r="AS6" s="35"/>
      <c r="AT6" s="32"/>
      <c r="AU6" s="32"/>
      <c r="AV6" s="33"/>
      <c r="AW6" s="33"/>
      <c r="AX6" s="33"/>
      <c r="AY6" s="33"/>
      <c r="AZ6" s="34"/>
      <c r="BA6" s="31"/>
      <c r="BB6" s="30"/>
      <c r="BC6" s="26"/>
      <c r="BD6" s="59"/>
      <c r="BE6" s="31"/>
      <c r="BF6" s="56"/>
      <c r="BG6" s="33"/>
      <c r="BH6" s="33"/>
      <c r="BI6" s="33"/>
      <c r="BJ6" s="33"/>
      <c r="BK6" s="34"/>
      <c r="BL6" s="52"/>
      <c r="BM6" s="45"/>
      <c r="BN6" s="44"/>
      <c r="BO6" s="43"/>
      <c r="BP6" s="35"/>
      <c r="BQ6" s="32"/>
      <c r="BR6" s="32"/>
      <c r="BS6" s="32"/>
      <c r="BT6" s="33"/>
      <c r="BU6" s="33"/>
      <c r="BV6" s="33"/>
      <c r="BW6" s="33"/>
      <c r="BX6" s="34"/>
      <c r="BY6" s="31"/>
      <c r="BZ6" s="30"/>
      <c r="CA6" s="36"/>
      <c r="CB6" s="95"/>
      <c r="CC6" s="35"/>
      <c r="CD6" s="32"/>
      <c r="CE6" s="33"/>
      <c r="CF6" s="33"/>
      <c r="CG6" s="33"/>
      <c r="CH6" s="33"/>
      <c r="CI6" s="34"/>
      <c r="CJ6" s="31"/>
      <c r="CK6" s="30"/>
      <c r="CL6" s="26"/>
      <c r="CM6" s="91"/>
      <c r="CU6" s="96"/>
      <c r="CX6" s="97"/>
      <c r="CY6" s="49"/>
      <c r="DF6" s="96"/>
      <c r="DI6" s="97"/>
      <c r="DJ6" s="49"/>
      <c r="DQ6" s="96"/>
      <c r="DT6" s="97"/>
      <c r="DU6" s="49"/>
      <c r="EB6" s="96"/>
      <c r="EE6" s="97"/>
      <c r="EF6" s="49"/>
      <c r="EM6" s="96"/>
      <c r="EP6" s="97"/>
      <c r="EQ6" s="49"/>
      <c r="EX6" s="96"/>
      <c r="FA6" s="97"/>
      <c r="FB6" s="49"/>
      <c r="FI6" s="96"/>
      <c r="FL6" s="97"/>
      <c r="FM6" s="49"/>
      <c r="FT6" s="96"/>
      <c r="FW6" s="97"/>
      <c r="FX6" s="49"/>
      <c r="GE6" s="96"/>
      <c r="GH6" s="97"/>
      <c r="GI6" s="49"/>
      <c r="GP6" s="96"/>
      <c r="GS6" s="97"/>
      <c r="GT6" s="49"/>
      <c r="HA6" s="96"/>
      <c r="HD6" s="97"/>
      <c r="HE6" s="49"/>
      <c r="HL6" s="96"/>
      <c r="HO6" s="97"/>
      <c r="HP6" s="49"/>
      <c r="HW6" s="96"/>
      <c r="HZ6" s="97"/>
      <c r="IA6" s="49"/>
      <c r="IH6" s="96"/>
      <c r="IL6" s="49"/>
    </row>
    <row r="7" spans="1:251" x14ac:dyDescent="0.25">
      <c r="A7" s="37">
        <v>2</v>
      </c>
      <c r="B7" s="194" t="s">
        <v>123</v>
      </c>
      <c r="C7" s="39"/>
      <c r="D7" s="40"/>
      <c r="E7" s="195" t="s">
        <v>97</v>
      </c>
      <c r="F7" s="196" t="s">
        <v>98</v>
      </c>
      <c r="G7" s="54" t="str">
        <f>IF(AND(OR($G$2="Y",$H$2="Y"),I7&lt;5,J7&lt;5),IF(AND(I7=#REF!,J7=#REF!),#REF!+1,1),"")</f>
        <v/>
      </c>
      <c r="H7" s="4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42" t="str">
        <f>IF(ISNA(VLOOKUP(E7,SortLookup!$A$1:$B$5,2,FALSE))," ",VLOOKUP(E7,SortLookup!$A$1:$B$5,2,FALSE))</f>
        <v xml:space="preserve"> </v>
      </c>
      <c r="J7" s="50" t="str">
        <f>IF(ISNA(VLOOKUP(F7,SortLookup!$A$7:$B$11,2,FALSE))," ",VLOOKUP(F7,SortLookup!$A$7:$B$11,2,FALSE))</f>
        <v xml:space="preserve"> </v>
      </c>
      <c r="K7" s="73">
        <f>L7+M7+N7</f>
        <v>37.770000000000003</v>
      </c>
      <c r="L7" s="74">
        <f>AB7+AO7+BA7+BL7+BY7+CJ7+CU7+DF7+DQ7+EB7+EM7+EX7+FI7+FT7+GE7+GP7+HA7+HL7+HW7+IH7</f>
        <v>31.77</v>
      </c>
      <c r="M7" s="44">
        <f>AD7+AQ7+BC7+BN7+CA7+CL7+CW7+DH7+DS7+ED7+EO7+EZ7+FK7+FV7+GG7+GR7+HC7+HN7+HY7+IJ7</f>
        <v>3</v>
      </c>
      <c r="N7" s="45">
        <f>O7/2</f>
        <v>3</v>
      </c>
      <c r="O7" s="75">
        <f>W7+AJ7+AV7+BG7+BT7+CE7+CP7+DA7+DL7+DW7+EH7+ES7+FD7+FO7+FZ7+GK7+GV7+HG7+HR7+IC7</f>
        <v>6</v>
      </c>
      <c r="P7" s="51">
        <v>31.77</v>
      </c>
      <c r="Q7" s="46"/>
      <c r="R7" s="46"/>
      <c r="S7" s="46"/>
      <c r="T7" s="46"/>
      <c r="U7" s="46"/>
      <c r="V7" s="46"/>
      <c r="W7" s="47">
        <v>6</v>
      </c>
      <c r="X7" s="47">
        <v>1</v>
      </c>
      <c r="Y7" s="33">
        <v>0</v>
      </c>
      <c r="Z7" s="33">
        <v>0</v>
      </c>
      <c r="AA7" s="34">
        <v>0</v>
      </c>
      <c r="AB7" s="31">
        <f>P7+Q7+R7+S7+T7+U7+V7</f>
        <v>31.77</v>
      </c>
      <c r="AC7" s="30">
        <f>W7/2</f>
        <v>3</v>
      </c>
      <c r="AD7" s="26">
        <f>(X7*3)+(Y7*5)+(Z7*5)+(AA7*20)</f>
        <v>3</v>
      </c>
      <c r="AE7" s="59">
        <f>AB7+AC7+AD7</f>
        <v>37.770000000000003</v>
      </c>
      <c r="AF7" s="35"/>
      <c r="AG7" s="32"/>
      <c r="AH7" s="32"/>
      <c r="AI7" s="32"/>
      <c r="AJ7" s="33"/>
      <c r="AK7" s="33"/>
      <c r="AL7" s="33"/>
      <c r="AM7" s="33"/>
      <c r="AN7" s="34"/>
      <c r="AO7" s="31"/>
      <c r="AP7" s="30"/>
      <c r="AQ7" s="26"/>
      <c r="AR7" s="59"/>
      <c r="AS7" s="35"/>
      <c r="AT7" s="32"/>
      <c r="AU7" s="32"/>
      <c r="AV7" s="33"/>
      <c r="AW7" s="33"/>
      <c r="AX7" s="33"/>
      <c r="AY7" s="33"/>
      <c r="AZ7" s="34"/>
      <c r="BA7" s="31"/>
      <c r="BB7" s="30"/>
      <c r="BC7" s="26"/>
      <c r="BD7" s="59"/>
      <c r="BE7" s="31"/>
      <c r="BF7" s="56"/>
      <c r="BG7" s="33"/>
      <c r="BH7" s="33"/>
      <c r="BI7" s="33"/>
      <c r="BJ7" s="33"/>
      <c r="BK7" s="34"/>
      <c r="BL7" s="52"/>
      <c r="BM7" s="45"/>
      <c r="BN7" s="44"/>
      <c r="BO7" s="43"/>
      <c r="BP7" s="35"/>
      <c r="BQ7" s="32"/>
      <c r="BR7" s="32"/>
      <c r="BS7" s="32"/>
      <c r="BT7" s="33"/>
      <c r="BU7" s="33"/>
      <c r="BV7" s="33"/>
      <c r="BW7" s="33"/>
      <c r="BX7" s="34"/>
      <c r="BY7" s="31"/>
      <c r="BZ7" s="30"/>
      <c r="CA7" s="36"/>
      <c r="CB7" s="95"/>
      <c r="CC7" s="35"/>
      <c r="CD7" s="32"/>
      <c r="CE7" s="33"/>
      <c r="CF7" s="33"/>
      <c r="CG7" s="33"/>
      <c r="CH7" s="33"/>
      <c r="CI7" s="34"/>
      <c r="CJ7" s="31"/>
      <c r="CK7" s="30"/>
      <c r="CL7" s="26"/>
      <c r="CM7" s="91"/>
      <c r="CU7" s="96"/>
      <c r="CX7" s="97"/>
      <c r="CY7" s="49"/>
      <c r="DF7" s="96"/>
      <c r="DI7" s="97"/>
      <c r="DJ7" s="49"/>
      <c r="DQ7" s="96"/>
      <c r="DT7" s="97"/>
      <c r="DU7" s="49"/>
      <c r="EB7" s="96"/>
      <c r="EE7" s="97"/>
      <c r="EF7" s="49"/>
      <c r="EM7" s="96"/>
      <c r="EP7" s="97"/>
      <c r="EQ7" s="49"/>
      <c r="EX7" s="96"/>
      <c r="FA7" s="97"/>
      <c r="FB7" s="49"/>
      <c r="FI7" s="96"/>
      <c r="FL7" s="97"/>
      <c r="FM7" s="49"/>
      <c r="FT7" s="96"/>
      <c r="FW7" s="97"/>
      <c r="FX7" s="49"/>
      <c r="GE7" s="96"/>
      <c r="GH7" s="97"/>
      <c r="GI7" s="49"/>
      <c r="GP7" s="96"/>
      <c r="GS7" s="97"/>
      <c r="GT7" s="49"/>
      <c r="HA7" s="96"/>
      <c r="HD7" s="97"/>
      <c r="HE7" s="49"/>
      <c r="HL7" s="96"/>
      <c r="HO7" s="97"/>
      <c r="HP7" s="49"/>
      <c r="HW7" s="96"/>
      <c r="HZ7" s="97"/>
      <c r="IA7" s="49"/>
      <c r="IH7" s="96"/>
      <c r="IL7" s="49"/>
    </row>
    <row r="8" spans="1:251" x14ac:dyDescent="0.25">
      <c r="A8" s="37">
        <v>3</v>
      </c>
      <c r="B8" s="81" t="s">
        <v>121</v>
      </c>
      <c r="C8" s="28"/>
      <c r="D8" s="29"/>
      <c r="E8" s="82" t="s">
        <v>97</v>
      </c>
      <c r="F8" s="83" t="s">
        <v>98</v>
      </c>
      <c r="G8" s="27" t="str">
        <f>IF(AND(OR($G$2="Y",$H$2="Y"),I8&lt;5,J8&lt;5),IF(AND(I8=#REF!,J8=#REF!),#REF!+1,1),"")</f>
        <v/>
      </c>
      <c r="H8" s="24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8" t="str">
        <f>IF(ISNA(VLOOKUP(E8,SortLookup!$A$1:$B$5,2,FALSE))," ",VLOOKUP(E8,SortLookup!$A$1:$B$5,2,FALSE))</f>
        <v xml:space="preserve"> </v>
      </c>
      <c r="J8" s="25" t="str">
        <f>IF(ISNA(VLOOKUP(F8,SortLookup!$A$7:$B$11,2,FALSE))," ",VLOOKUP(F8,SortLookup!$A$7:$B$11,2,FALSE))</f>
        <v xml:space="preserve"> </v>
      </c>
      <c r="K8" s="73">
        <f>L8+M8+N8</f>
        <v>38.78</v>
      </c>
      <c r="L8" s="74">
        <f>AB8+AO8+BA8+BL8+BY8+CJ8+CU8+DF8+DQ8+EB8+EM8+EX8+FI8+FT8+GE8+GP8+HA8+HL8+HW8+IH8</f>
        <v>34.78</v>
      </c>
      <c r="M8" s="44">
        <f>AD8+AQ8+BC8+BN8+CA8+CL8+CW8+DH8+DS8+ED8+EO8+EZ8+FK8+FV8+GG8+GR8+HC8+HN8+HY8+IJ8</f>
        <v>0</v>
      </c>
      <c r="N8" s="45">
        <f>O8/2</f>
        <v>4</v>
      </c>
      <c r="O8" s="75">
        <f>W8+AJ8+AV8+BG8+BT8+CE8+CP8+DA8+DL8+DW8+EH8+ES8+FD8+FO8+FZ8+GK8+GV8+HG8+HR8+IC8</f>
        <v>8</v>
      </c>
      <c r="P8" s="35">
        <v>34.78</v>
      </c>
      <c r="Q8" s="32"/>
      <c r="R8" s="32"/>
      <c r="S8" s="32"/>
      <c r="T8" s="32"/>
      <c r="U8" s="32"/>
      <c r="V8" s="32"/>
      <c r="W8" s="33">
        <v>8</v>
      </c>
      <c r="X8" s="33">
        <v>0</v>
      </c>
      <c r="Y8" s="33">
        <v>0</v>
      </c>
      <c r="Z8" s="33">
        <v>0</v>
      </c>
      <c r="AA8" s="34">
        <v>0</v>
      </c>
      <c r="AB8" s="31">
        <f>P8+Q8+R8+S8+T8+U8+V8</f>
        <v>34.78</v>
      </c>
      <c r="AC8" s="30">
        <f>W8/2</f>
        <v>4</v>
      </c>
      <c r="AD8" s="26">
        <f>(X8*3)+(Y8*5)+(Z8*5)+(AA8*20)</f>
        <v>0</v>
      </c>
      <c r="AE8" s="59">
        <f>AB8+AC8+AD8</f>
        <v>38.78</v>
      </c>
      <c r="AF8" s="35"/>
      <c r="AG8" s="32"/>
      <c r="AH8" s="32"/>
      <c r="AI8" s="32"/>
      <c r="AJ8" s="33"/>
      <c r="AK8" s="33"/>
      <c r="AL8" s="33"/>
      <c r="AM8" s="33"/>
      <c r="AN8" s="34"/>
      <c r="AO8" s="31"/>
      <c r="AP8" s="30"/>
      <c r="AQ8" s="26"/>
      <c r="AR8" s="59"/>
      <c r="AS8" s="35"/>
      <c r="AT8" s="32"/>
      <c r="AU8" s="32"/>
      <c r="AV8" s="33"/>
      <c r="AW8" s="33"/>
      <c r="AX8" s="33"/>
      <c r="AY8" s="33"/>
      <c r="AZ8" s="34"/>
      <c r="BA8" s="31"/>
      <c r="BB8" s="30"/>
      <c r="BC8" s="26"/>
      <c r="BD8" s="59"/>
      <c r="BE8" s="31"/>
      <c r="BF8" s="56"/>
      <c r="BG8" s="33"/>
      <c r="BH8" s="33"/>
      <c r="BI8" s="33"/>
      <c r="BJ8" s="33"/>
      <c r="BK8" s="34"/>
      <c r="BL8" s="52"/>
      <c r="BM8" s="45"/>
      <c r="BN8" s="44"/>
      <c r="BO8" s="43"/>
      <c r="BP8" s="35"/>
      <c r="BQ8" s="32"/>
      <c r="BR8" s="32"/>
      <c r="BS8" s="32"/>
      <c r="BT8" s="33"/>
      <c r="BU8" s="33"/>
      <c r="BV8" s="33"/>
      <c r="BW8" s="33"/>
      <c r="BX8" s="34"/>
      <c r="BY8" s="31"/>
      <c r="BZ8" s="30"/>
      <c r="CA8" s="36"/>
      <c r="CB8" s="95"/>
      <c r="CC8" s="35"/>
      <c r="CD8" s="32"/>
      <c r="CE8" s="33"/>
      <c r="CF8" s="33"/>
      <c r="CG8" s="33"/>
      <c r="CH8" s="33"/>
      <c r="CI8" s="34"/>
      <c r="CJ8" s="31"/>
      <c r="CK8" s="30"/>
      <c r="CL8" s="26"/>
      <c r="CM8" s="91"/>
      <c r="CU8" s="96"/>
      <c r="CX8" s="97"/>
      <c r="CY8" s="49"/>
      <c r="DF8" s="96"/>
      <c r="DI8" s="97"/>
      <c r="DJ8" s="49"/>
      <c r="DQ8" s="96"/>
      <c r="DT8" s="97"/>
      <c r="DU8" s="49"/>
      <c r="EB8" s="96"/>
      <c r="EE8" s="97"/>
      <c r="EF8" s="49"/>
      <c r="EM8" s="96"/>
      <c r="EP8" s="97"/>
      <c r="EQ8" s="49"/>
      <c r="EX8" s="96"/>
      <c r="FA8" s="97"/>
      <c r="FB8" s="49"/>
      <c r="FI8" s="96"/>
      <c r="FL8" s="97"/>
      <c r="FM8" s="49"/>
      <c r="FT8" s="96"/>
      <c r="FW8" s="97"/>
      <c r="FX8" s="49"/>
      <c r="GE8" s="96"/>
      <c r="GH8" s="97"/>
      <c r="GI8" s="49"/>
      <c r="GP8" s="96"/>
      <c r="GS8" s="97"/>
      <c r="GT8" s="49"/>
      <c r="HA8" s="96"/>
      <c r="HD8" s="97"/>
      <c r="HE8" s="49"/>
      <c r="HL8" s="96"/>
      <c r="HO8" s="97"/>
      <c r="HP8" s="49"/>
      <c r="HW8" s="96"/>
      <c r="HZ8" s="97"/>
      <c r="IA8" s="49"/>
      <c r="IH8" s="96"/>
      <c r="IL8" s="49"/>
    </row>
    <row r="9" spans="1:251" x14ac:dyDescent="0.25">
      <c r="A9" s="37">
        <v>4</v>
      </c>
      <c r="B9" s="28" t="s">
        <v>110</v>
      </c>
      <c r="C9" s="28"/>
      <c r="D9" s="29"/>
      <c r="E9" s="29" t="s">
        <v>97</v>
      </c>
      <c r="F9" s="58" t="s">
        <v>98</v>
      </c>
      <c r="G9" s="27" t="str">
        <f>IF(AND(OR($G$2="Y",$H$2="Y"),I9&lt;5,J9&lt;5),IF(AND(I9=I8,J9=J8),G8+1,1),"")</f>
        <v/>
      </c>
      <c r="H9" s="24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8" t="str">
        <f>IF(ISNA(VLOOKUP(E9,SortLookup!$A$1:$B$5,2,FALSE))," ",VLOOKUP(E9,SortLookup!$A$1:$B$5,2,FALSE))</f>
        <v xml:space="preserve"> </v>
      </c>
      <c r="J9" s="25" t="str">
        <f>IF(ISNA(VLOOKUP(F9,SortLookup!$A$7:$B$11,2,FALSE))," ",VLOOKUP(F9,SortLookup!$A$7:$B$11,2,FALSE))</f>
        <v xml:space="preserve"> </v>
      </c>
      <c r="K9" s="73">
        <f>L9+M9+N9</f>
        <v>44.44</v>
      </c>
      <c r="L9" s="74">
        <f>AB9+AO9+BA9+BL9+BY9+CJ9+CU9+DF9+DQ9+EB9+EM9+EX9+FI9+FT9+GE9+GP9+HA9+HL9+HW9+IH9</f>
        <v>31.44</v>
      </c>
      <c r="M9" s="44">
        <f>AD9+AQ9+BC9+BN9+CA9+CL9+CW9+DH9+DS9+ED9+EO9+EZ9+FK9+FV9+GG9+GR9+HC9+HN9+HY9+IJ9</f>
        <v>5</v>
      </c>
      <c r="N9" s="45">
        <f>O9/2</f>
        <v>8</v>
      </c>
      <c r="O9" s="75">
        <f>W9+AJ9+AV9+BG9+BT9+CE9+CP9+DA9+DL9+DW9+EH9+ES9+FD9+FO9+FZ9+GK9+GV9+HG9+HR9+IC9</f>
        <v>16</v>
      </c>
      <c r="P9" s="35">
        <v>31.44</v>
      </c>
      <c r="Q9" s="32"/>
      <c r="R9" s="32"/>
      <c r="S9" s="32"/>
      <c r="T9" s="32"/>
      <c r="U9" s="32"/>
      <c r="V9" s="32"/>
      <c r="W9" s="33">
        <v>16</v>
      </c>
      <c r="X9" s="33">
        <v>0</v>
      </c>
      <c r="Y9" s="33">
        <v>1</v>
      </c>
      <c r="Z9" s="33">
        <v>0</v>
      </c>
      <c r="AA9" s="34">
        <v>0</v>
      </c>
      <c r="AB9" s="31">
        <f>P9+Q9+R9+S9+T9+U9+V9</f>
        <v>31.44</v>
      </c>
      <c r="AC9" s="30">
        <f>W9/2</f>
        <v>8</v>
      </c>
      <c r="AD9" s="26">
        <f>(X9*3)+(Y9*5)+(Z9*5)+(AA9*20)</f>
        <v>5</v>
      </c>
      <c r="AE9" s="59">
        <f>AB9+AC9+AD9</f>
        <v>44.44</v>
      </c>
      <c r="AF9" s="35"/>
      <c r="AG9" s="32"/>
      <c r="AH9" s="32"/>
      <c r="AI9" s="32"/>
      <c r="AJ9" s="33"/>
      <c r="AK9" s="33"/>
      <c r="AL9" s="33"/>
      <c r="AM9" s="33"/>
      <c r="AN9" s="34"/>
      <c r="AO9" s="31">
        <f>AF9+AG9+AH9+AI9</f>
        <v>0</v>
      </c>
      <c r="AP9" s="30">
        <f>AJ9/2</f>
        <v>0</v>
      </c>
      <c r="AQ9" s="26">
        <f>(AK9*3)+(AL9*5)+(AM9*5)+(AN9*20)</f>
        <v>0</v>
      </c>
      <c r="AR9" s="59">
        <f>AO9+AP9+AQ9</f>
        <v>0</v>
      </c>
      <c r="AS9" s="35"/>
      <c r="AT9" s="32"/>
      <c r="AU9" s="32"/>
      <c r="AV9" s="33"/>
      <c r="AW9" s="33"/>
      <c r="AX9" s="33"/>
      <c r="AY9" s="33"/>
      <c r="AZ9" s="34"/>
      <c r="BA9" s="31">
        <f>AS9+AT9+AU9</f>
        <v>0</v>
      </c>
      <c r="BB9" s="30">
        <f>AV9/2</f>
        <v>0</v>
      </c>
      <c r="BC9" s="26">
        <f>(AW9*3)+(AX9*5)+(AY9*5)+(AZ9*20)</f>
        <v>0</v>
      </c>
      <c r="BD9" s="59">
        <f>BA9+BB9+BC9</f>
        <v>0</v>
      </c>
      <c r="BE9" s="31"/>
      <c r="BF9" s="56"/>
      <c r="BG9" s="33"/>
      <c r="BH9" s="33"/>
      <c r="BI9" s="33"/>
      <c r="BJ9" s="33"/>
      <c r="BK9" s="34"/>
      <c r="BL9" s="52">
        <f>BE9+BF9</f>
        <v>0</v>
      </c>
      <c r="BM9" s="45">
        <f>BG9/2</f>
        <v>0</v>
      </c>
      <c r="BN9" s="44">
        <f>(BH9*3)+(BI9*5)+(BJ9*5)+(BK9*20)</f>
        <v>0</v>
      </c>
      <c r="BO9" s="43">
        <f>BL9+BM9+BN9</f>
        <v>0</v>
      </c>
      <c r="BP9" s="35"/>
      <c r="BQ9" s="32"/>
      <c r="BR9" s="32"/>
      <c r="BS9" s="32"/>
      <c r="BT9" s="33"/>
      <c r="BU9" s="33"/>
      <c r="BV9" s="33"/>
      <c r="BW9" s="33"/>
      <c r="BX9" s="34"/>
      <c r="BY9" s="31">
        <f>BP9+BQ9+BR9+BS9</f>
        <v>0</v>
      </c>
      <c r="BZ9" s="30">
        <f>BT9/2</f>
        <v>0</v>
      </c>
      <c r="CA9" s="36">
        <f>(BU9*3)+(BV9*5)+(BW9*5)+(BX9*20)</f>
        <v>0</v>
      </c>
      <c r="CB9" s="95">
        <f>BY9+BZ9+CA9</f>
        <v>0</v>
      </c>
      <c r="CC9" s="35"/>
      <c r="CD9" s="32"/>
      <c r="CE9" s="33"/>
      <c r="CF9" s="33"/>
      <c r="CG9" s="33"/>
      <c r="CH9" s="33"/>
      <c r="CI9" s="34"/>
      <c r="CJ9" s="31">
        <f>CC9+CD9</f>
        <v>0</v>
      </c>
      <c r="CK9" s="30">
        <f>CE9/2</f>
        <v>0</v>
      </c>
      <c r="CL9" s="26">
        <f>(CF9*3)+(CG9*5)+(CH9*5)+(CI9*20)</f>
        <v>0</v>
      </c>
      <c r="CM9" s="91">
        <f>CJ9+CK9+CL9</f>
        <v>0</v>
      </c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48"/>
      <c r="IL9" s="49"/>
      <c r="IQ9" s="4"/>
    </row>
    <row r="10" spans="1:251" x14ac:dyDescent="0.25">
      <c r="A10" s="37">
        <v>5</v>
      </c>
      <c r="B10" s="81" t="s">
        <v>122</v>
      </c>
      <c r="C10" s="28"/>
      <c r="D10" s="29"/>
      <c r="E10" s="82" t="s">
        <v>97</v>
      </c>
      <c r="F10" s="83" t="s">
        <v>98</v>
      </c>
      <c r="G10" s="27" t="str">
        <f>IF(AND(OR($G$2="Y",$H$2="Y"),I10&lt;5,J10&lt;5),IF(AND(I10=#REF!,J10=#REF!),#REF!+1,1),"")</f>
        <v/>
      </c>
      <c r="H10" s="24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8" t="str">
        <f>IF(ISNA(VLOOKUP(E10,SortLookup!$A$1:$B$5,2,FALSE))," ",VLOOKUP(E10,SortLookup!$A$1:$B$5,2,FALSE))</f>
        <v xml:space="preserve"> </v>
      </c>
      <c r="J10" s="25" t="str">
        <f>IF(ISNA(VLOOKUP(F10,SortLookup!$A$7:$B$11,2,FALSE))," ",VLOOKUP(F10,SortLookup!$A$7:$B$11,2,FALSE))</f>
        <v xml:space="preserve"> </v>
      </c>
      <c r="K10" s="73">
        <f>L10+M10+N10</f>
        <v>46.35</v>
      </c>
      <c r="L10" s="74">
        <f>AB10+AO10+BA10+BL10+BY10+CJ10+CU10+DF10+DQ10+EB10+EM10+EX10+FI10+FT10+GE10+GP10+HA10+HL10+HW10+IH10</f>
        <v>32.35</v>
      </c>
      <c r="M10" s="44">
        <f>AD10+AQ10+BC10+BN10+CA10+CL10+CW10+DH10+DS10+ED10+EO10+EZ10+FK10+FV10+GG10+GR10+HC10+HN10+HY10+IJ10</f>
        <v>8</v>
      </c>
      <c r="N10" s="45">
        <f>O10/2</f>
        <v>6</v>
      </c>
      <c r="O10" s="75">
        <f>W10+AJ10+AV10+BG10+BT10+CE10+CP10+DA10+DL10+DW10+EH10+ES10+FD10+FO10+FZ10+GK10+GV10+HG10+HR10+IC10</f>
        <v>12</v>
      </c>
      <c r="P10" s="35">
        <v>32.35</v>
      </c>
      <c r="Q10" s="32"/>
      <c r="R10" s="32"/>
      <c r="S10" s="32"/>
      <c r="T10" s="32"/>
      <c r="U10" s="32"/>
      <c r="V10" s="32"/>
      <c r="W10" s="33">
        <v>12</v>
      </c>
      <c r="X10" s="33">
        <v>1</v>
      </c>
      <c r="Y10" s="33">
        <v>1</v>
      </c>
      <c r="Z10" s="33">
        <v>0</v>
      </c>
      <c r="AA10" s="34">
        <v>0</v>
      </c>
      <c r="AB10" s="31">
        <f>P10+Q10+R10+S10+T10+U10+V10</f>
        <v>32.35</v>
      </c>
      <c r="AC10" s="30">
        <f>W10/2</f>
        <v>6</v>
      </c>
      <c r="AD10" s="26">
        <f>(X10*3)+(Y10*5)+(Z10*5)+(AA10*20)</f>
        <v>8</v>
      </c>
      <c r="AE10" s="59">
        <f>AB10+AC10+AD10</f>
        <v>46.35</v>
      </c>
      <c r="AF10" s="35"/>
      <c r="AG10" s="32"/>
      <c r="AH10" s="32"/>
      <c r="AI10" s="32"/>
      <c r="AJ10" s="33"/>
      <c r="AK10" s="33"/>
      <c r="AL10" s="33"/>
      <c r="AM10" s="33"/>
      <c r="AN10" s="34"/>
      <c r="AO10" s="31"/>
      <c r="AP10" s="30"/>
      <c r="AQ10" s="26"/>
      <c r="AR10" s="59"/>
      <c r="AS10" s="35"/>
      <c r="AT10" s="32"/>
      <c r="AU10" s="32"/>
      <c r="AV10" s="33"/>
      <c r="AW10" s="33"/>
      <c r="AX10" s="33"/>
      <c r="AY10" s="33"/>
      <c r="AZ10" s="34"/>
      <c r="BA10" s="31"/>
      <c r="BB10" s="30"/>
      <c r="BC10" s="26"/>
      <c r="BD10" s="59"/>
      <c r="BE10" s="31"/>
      <c r="BF10" s="56"/>
      <c r="BG10" s="33"/>
      <c r="BH10" s="33"/>
      <c r="BI10" s="33"/>
      <c r="BJ10" s="33"/>
      <c r="BK10" s="34"/>
      <c r="BL10" s="52"/>
      <c r="BM10" s="45"/>
      <c r="BN10" s="44"/>
      <c r="BO10" s="43"/>
      <c r="BP10" s="35"/>
      <c r="BQ10" s="32"/>
      <c r="BR10" s="32"/>
      <c r="BS10" s="32"/>
      <c r="BT10" s="33"/>
      <c r="BU10" s="33"/>
      <c r="BV10" s="33"/>
      <c r="BW10" s="33"/>
      <c r="BX10" s="34"/>
      <c r="BY10" s="31"/>
      <c r="BZ10" s="30"/>
      <c r="CA10" s="36"/>
      <c r="CB10" s="95"/>
      <c r="CC10" s="35"/>
      <c r="CD10" s="32"/>
      <c r="CE10" s="33"/>
      <c r="CF10" s="33"/>
      <c r="CG10" s="33"/>
      <c r="CH10" s="33"/>
      <c r="CI10" s="34"/>
      <c r="CJ10" s="31"/>
      <c r="CK10" s="30"/>
      <c r="CL10" s="26"/>
      <c r="CM10" s="91"/>
      <c r="CU10" s="96"/>
      <c r="CX10" s="97"/>
      <c r="CY10" s="49"/>
      <c r="DF10" s="96"/>
      <c r="DI10" s="97"/>
      <c r="DJ10" s="49"/>
      <c r="DQ10" s="96"/>
      <c r="DT10" s="97"/>
      <c r="DU10" s="49"/>
      <c r="EB10" s="96"/>
      <c r="EE10" s="97"/>
      <c r="EF10" s="49"/>
      <c r="EM10" s="96"/>
      <c r="EP10" s="97"/>
      <c r="EQ10" s="49"/>
      <c r="EX10" s="96"/>
      <c r="FA10" s="97"/>
      <c r="FB10" s="49"/>
      <c r="FI10" s="96"/>
      <c r="FL10" s="97"/>
      <c r="FM10" s="49"/>
      <c r="FT10" s="96"/>
      <c r="FW10" s="97"/>
      <c r="FX10" s="49"/>
      <c r="GE10" s="96"/>
      <c r="GH10" s="97"/>
      <c r="GI10" s="49"/>
      <c r="GP10" s="96"/>
      <c r="GS10" s="97"/>
      <c r="GT10" s="49"/>
      <c r="HA10" s="96"/>
      <c r="HD10" s="97"/>
      <c r="HE10" s="49"/>
      <c r="HL10" s="96"/>
      <c r="HO10" s="97"/>
      <c r="HP10" s="49"/>
      <c r="HW10" s="96"/>
      <c r="HZ10" s="97"/>
      <c r="IA10" s="49"/>
      <c r="IH10" s="96"/>
      <c r="IL10" s="49"/>
    </row>
    <row r="11" spans="1:251" x14ac:dyDescent="0.25">
      <c r="A11" s="37">
        <v>6</v>
      </c>
      <c r="B11" s="81" t="s">
        <v>119</v>
      </c>
      <c r="C11" s="28"/>
      <c r="D11" s="29"/>
      <c r="E11" s="82" t="s">
        <v>97</v>
      </c>
      <c r="F11" s="83" t="s">
        <v>98</v>
      </c>
      <c r="G11" s="27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8" t="str">
        <f>IF(ISNA(VLOOKUP(E11,SortLookup!$A$1:$B$5,2,FALSE))," ",VLOOKUP(E11,SortLookup!$A$1:$B$5,2,FALSE))</f>
        <v xml:space="preserve"> </v>
      </c>
      <c r="J11" s="25" t="str">
        <f>IF(ISNA(VLOOKUP(F11,SortLookup!$A$7:$B$11,2,FALSE))," ",VLOOKUP(F11,SortLookup!$A$7:$B$11,2,FALSE))</f>
        <v xml:space="preserve"> </v>
      </c>
      <c r="K11" s="73">
        <f>L11+M11+N11</f>
        <v>52.11</v>
      </c>
      <c r="L11" s="74">
        <f>AB11+AO11+BA11+BL11+BY11+CJ11+CU11+DF11+DQ11+EB11+EM11+EX11+FI11+FT11+GE11+GP11+HA11+HL11+HW11+IH11</f>
        <v>40.11</v>
      </c>
      <c r="M11" s="44">
        <f>AD11+AQ11+BC11+BN11+CA11+CL11+CW11+DH11+DS11+ED11+EO11+EZ11+FK11+FV11+GG11+GR11+HC11+HN11+HY11+IJ11</f>
        <v>3</v>
      </c>
      <c r="N11" s="45">
        <f>O11/2</f>
        <v>9</v>
      </c>
      <c r="O11" s="75">
        <f>W11+AJ11+AV11+BG11+BT11+CE11+CP11+DA11+DL11+DW11+EH11+ES11+FD11+FO11+FZ11+GK11+GV11+HG11+HR11+IC11</f>
        <v>18</v>
      </c>
      <c r="P11" s="35">
        <v>40.11</v>
      </c>
      <c r="Q11" s="32"/>
      <c r="R11" s="32"/>
      <c r="S11" s="32"/>
      <c r="T11" s="32"/>
      <c r="U11" s="32"/>
      <c r="V11" s="32"/>
      <c r="W11" s="33">
        <v>18</v>
      </c>
      <c r="X11" s="33">
        <v>1</v>
      </c>
      <c r="Y11" s="33">
        <v>0</v>
      </c>
      <c r="Z11" s="33">
        <v>0</v>
      </c>
      <c r="AA11" s="34">
        <v>0</v>
      </c>
      <c r="AB11" s="31">
        <f>P11+Q11+R11+S11+T11+U11+V11</f>
        <v>40.11</v>
      </c>
      <c r="AC11" s="30">
        <f>W11/2</f>
        <v>9</v>
      </c>
      <c r="AD11" s="26">
        <f>(X11*3)+(Y11*5)+(Z11*5)+(AA11*20)</f>
        <v>3</v>
      </c>
      <c r="AE11" s="59">
        <f>AB11+AC11+AD11</f>
        <v>52.11</v>
      </c>
      <c r="AF11" s="35"/>
      <c r="AG11" s="32"/>
      <c r="AH11" s="32"/>
      <c r="AI11" s="32"/>
      <c r="AJ11" s="33"/>
      <c r="AK11" s="33"/>
      <c r="AL11" s="33"/>
      <c r="AM11" s="33"/>
      <c r="AN11" s="34"/>
      <c r="AO11" s="31"/>
      <c r="AP11" s="30"/>
      <c r="AQ11" s="26"/>
      <c r="AR11" s="59"/>
      <c r="AS11" s="35"/>
      <c r="AT11" s="32"/>
      <c r="AU11" s="32"/>
      <c r="AV11" s="33"/>
      <c r="AW11" s="33"/>
      <c r="AX11" s="33"/>
      <c r="AY11" s="33"/>
      <c r="AZ11" s="34"/>
      <c r="BA11" s="31"/>
      <c r="BB11" s="30"/>
      <c r="BC11" s="26"/>
      <c r="BD11" s="59"/>
      <c r="BE11" s="31"/>
      <c r="BF11" s="56"/>
      <c r="BG11" s="33"/>
      <c r="BH11" s="33"/>
      <c r="BI11" s="33"/>
      <c r="BJ11" s="33"/>
      <c r="BK11" s="34"/>
      <c r="BL11" s="52"/>
      <c r="BM11" s="45"/>
      <c r="BN11" s="44"/>
      <c r="BO11" s="43"/>
      <c r="BP11" s="35"/>
      <c r="BQ11" s="32"/>
      <c r="BR11" s="32"/>
      <c r="BS11" s="32"/>
      <c r="BT11" s="33"/>
      <c r="BU11" s="33"/>
      <c r="BV11" s="33"/>
      <c r="BW11" s="33"/>
      <c r="BX11" s="34"/>
      <c r="BY11" s="31"/>
      <c r="BZ11" s="30"/>
      <c r="CA11" s="36"/>
      <c r="CB11" s="95"/>
      <c r="CC11" s="35"/>
      <c r="CD11" s="32"/>
      <c r="CE11" s="33"/>
      <c r="CF11" s="33"/>
      <c r="CG11" s="33"/>
      <c r="CH11" s="33"/>
      <c r="CI11" s="34"/>
      <c r="CJ11" s="31"/>
      <c r="CK11" s="30"/>
      <c r="CL11" s="26"/>
      <c r="CM11" s="91"/>
      <c r="CU11" s="96"/>
      <c r="CX11" s="97"/>
      <c r="CY11" s="49"/>
      <c r="DF11" s="96"/>
      <c r="DI11" s="97"/>
      <c r="DJ11" s="49"/>
      <c r="DQ11" s="96"/>
      <c r="DT11" s="97"/>
      <c r="DU11" s="49"/>
      <c r="EB11" s="96"/>
      <c r="EE11" s="97"/>
      <c r="EF11" s="49"/>
      <c r="EM11" s="96"/>
      <c r="EP11" s="97"/>
      <c r="EQ11" s="49"/>
      <c r="EX11" s="96"/>
      <c r="FA11" s="97"/>
      <c r="FB11" s="49"/>
      <c r="FI11" s="96"/>
      <c r="FL11" s="97"/>
      <c r="FM11" s="49"/>
      <c r="FT11" s="96"/>
      <c r="FW11" s="97"/>
      <c r="FX11" s="49"/>
      <c r="GE11" s="96"/>
      <c r="GH11" s="97"/>
      <c r="GI11" s="49"/>
      <c r="GP11" s="96"/>
      <c r="GS11" s="97"/>
      <c r="GT11" s="49"/>
      <c r="HA11" s="96"/>
      <c r="HD11" s="97"/>
      <c r="HE11" s="49"/>
      <c r="HL11" s="96"/>
      <c r="HO11" s="97"/>
      <c r="HP11" s="49"/>
      <c r="HW11" s="96"/>
      <c r="HZ11" s="97"/>
      <c r="IA11" s="49"/>
      <c r="IH11" s="96"/>
      <c r="IL11" s="49"/>
    </row>
    <row r="12" spans="1:251" x14ac:dyDescent="0.25">
      <c r="A12" s="37">
        <v>7</v>
      </c>
      <c r="B12" s="28" t="s">
        <v>107</v>
      </c>
      <c r="C12" s="28"/>
      <c r="D12" s="29"/>
      <c r="E12" s="29" t="s">
        <v>97</v>
      </c>
      <c r="F12" s="58" t="s">
        <v>98</v>
      </c>
      <c r="G12" s="27" t="str">
        <f>IF(AND(OR($G$2="Y",$H$2="Y"),I12&lt;5,J12&lt;5),IF(AND(I12=I11,J12=J11),G11+1,1),"")</f>
        <v/>
      </c>
      <c r="H12" s="24" t="e">
        <f>IF(AND($H$2="Y",J12&gt;0,OR(AND(G12=1,#REF!=10),AND(G12=2,#REF!=20),AND(G12=3,#REF!=30),AND(G12=4,#REF!=40),AND(G12=5,#REF!=50),AND(G12=6,#REF!=60),AND(G12=7,G18=70),AND(G12=8,#REF!=80),AND(G12=9,#REF!=90),AND(G12=10,#REF!=100))),VLOOKUP(J12-1,SortLookup!$A$13:$B$16,2,FALSE),"")</f>
        <v>#REF!</v>
      </c>
      <c r="I12" s="38" t="str">
        <f>IF(ISNA(VLOOKUP(E12,SortLookup!$A$1:$B$5,2,FALSE))," ",VLOOKUP(E12,SortLookup!$A$1:$B$5,2,FALSE))</f>
        <v xml:space="preserve"> </v>
      </c>
      <c r="J12" s="25" t="str">
        <f>IF(ISNA(VLOOKUP(F12,SortLookup!$A$7:$B$11,2,FALSE))," ",VLOOKUP(F12,SortLookup!$A$7:$B$11,2,FALSE))</f>
        <v xml:space="preserve"> </v>
      </c>
      <c r="K12" s="76">
        <f>L12+M12+N12</f>
        <v>54.08</v>
      </c>
      <c r="L12" s="77">
        <f>AB12+AO12+BA12+BL12+BY12+CJ12+CU12+DF12+DQ12+EB12+EM12+EX12+FI12+FT12+GE12+GP12+HA12+HL12+HW12+IH12</f>
        <v>34.08</v>
      </c>
      <c r="M12" s="26">
        <f>AD12+AQ12+BC12+BN12+CA12+CL12+CW12+DH12+DS12+ED12+EO12+EZ12+FK12+FV12+GG12+GR12+HC12+HN12+HY12+IJ12</f>
        <v>10</v>
      </c>
      <c r="N12" s="30">
        <f>O12/2</f>
        <v>10</v>
      </c>
      <c r="O12" s="78">
        <f>W12+AJ12+AV12+BG12+BT12+CE12+CP12+DA12+DL12+DW12+EH12+ES12+FD12+FO12+FZ12+GK12+GV12+HG12+HR12+IC12</f>
        <v>20</v>
      </c>
      <c r="P12" s="35">
        <v>34.08</v>
      </c>
      <c r="Q12" s="32"/>
      <c r="R12" s="32"/>
      <c r="S12" s="32"/>
      <c r="T12" s="32"/>
      <c r="U12" s="32"/>
      <c r="V12" s="32"/>
      <c r="W12" s="33">
        <v>20</v>
      </c>
      <c r="X12" s="33">
        <v>0</v>
      </c>
      <c r="Y12" s="33">
        <v>2</v>
      </c>
      <c r="Z12" s="33">
        <v>0</v>
      </c>
      <c r="AA12" s="34">
        <v>0</v>
      </c>
      <c r="AB12" s="31">
        <f>P12+Q12+R12+S12+T12+U12+V12</f>
        <v>34.08</v>
      </c>
      <c r="AC12" s="30">
        <f>W12/2</f>
        <v>10</v>
      </c>
      <c r="AD12" s="26">
        <f>(X12*3)+(Y12*5)+(Z12*5)+(AA12*20)</f>
        <v>10</v>
      </c>
      <c r="AE12" s="59">
        <f>AB12+AC12+AD12</f>
        <v>54.08</v>
      </c>
      <c r="AF12" s="35"/>
      <c r="AG12" s="32"/>
      <c r="AH12" s="32"/>
      <c r="AI12" s="32"/>
      <c r="AJ12" s="33"/>
      <c r="AK12" s="33"/>
      <c r="AL12" s="33"/>
      <c r="AM12" s="33"/>
      <c r="AN12" s="34"/>
      <c r="AO12" s="31">
        <f>AF12+AG12+AH12+AI12</f>
        <v>0</v>
      </c>
      <c r="AP12" s="30">
        <f>AJ12/2</f>
        <v>0</v>
      </c>
      <c r="AQ12" s="26">
        <f>(AK12*3)+(AL12*5)+(AM12*5)+(AN12*20)</f>
        <v>0</v>
      </c>
      <c r="AR12" s="59">
        <f>AO12+AP12+AQ12</f>
        <v>0</v>
      </c>
      <c r="AS12" s="35"/>
      <c r="AT12" s="32"/>
      <c r="AU12" s="32"/>
      <c r="AV12" s="33"/>
      <c r="AW12" s="33"/>
      <c r="AX12" s="33"/>
      <c r="AY12" s="33"/>
      <c r="AZ12" s="34"/>
      <c r="BA12" s="31">
        <f>AS12+AT12+AU12</f>
        <v>0</v>
      </c>
      <c r="BB12" s="30">
        <f>AV12/2</f>
        <v>0</v>
      </c>
      <c r="BC12" s="26">
        <f>(AW12*3)+(AX12*5)+(AY12*5)+(AZ12*20)</f>
        <v>0</v>
      </c>
      <c r="BD12" s="59">
        <f>BA12+BB12+BC12</f>
        <v>0</v>
      </c>
      <c r="BE12" s="31"/>
      <c r="BF12" s="56"/>
      <c r="BG12" s="33"/>
      <c r="BH12" s="33"/>
      <c r="BI12" s="33"/>
      <c r="BJ12" s="33"/>
      <c r="BK12" s="34"/>
      <c r="BL12" s="52">
        <f>BE12+BF12</f>
        <v>0</v>
      </c>
      <c r="BM12" s="45">
        <f>BG12/2</f>
        <v>0</v>
      </c>
      <c r="BN12" s="44">
        <f>(BH12*3)+(BI12*5)+(BJ12*5)+(BK12*20)</f>
        <v>0</v>
      </c>
      <c r="BO12" s="43">
        <f>BL12+BM12+BN12</f>
        <v>0</v>
      </c>
      <c r="BP12" s="35"/>
      <c r="BQ12" s="32"/>
      <c r="BR12" s="32"/>
      <c r="BS12" s="32"/>
      <c r="BT12" s="33"/>
      <c r="BU12" s="33"/>
      <c r="BV12" s="33"/>
      <c r="BW12" s="33"/>
      <c r="BX12" s="34"/>
      <c r="BY12" s="31">
        <f>BP12+BQ12+BR12+BS12</f>
        <v>0</v>
      </c>
      <c r="BZ12" s="30">
        <f>BT12/2</f>
        <v>0</v>
      </c>
      <c r="CA12" s="36">
        <f>(BU12*3)+(BV12*5)+(BW12*5)+(BX12*20)</f>
        <v>0</v>
      </c>
      <c r="CB12" s="95">
        <f>BY12+BZ12+CA12</f>
        <v>0</v>
      </c>
      <c r="CC12" s="35"/>
      <c r="CD12" s="32"/>
      <c r="CE12" s="33"/>
      <c r="CF12" s="33"/>
      <c r="CG12" s="33"/>
      <c r="CH12" s="33"/>
      <c r="CI12" s="34"/>
      <c r="CJ12" s="31">
        <f>CC12+CD12</f>
        <v>0</v>
      </c>
      <c r="CK12" s="30">
        <f>CE12/2</f>
        <v>0</v>
      </c>
      <c r="CL12" s="26">
        <f>(CF12*3)+(CG12*5)+(CH12*5)+(CI12*20)</f>
        <v>0</v>
      </c>
      <c r="CM12" s="91">
        <f>CJ12+CK12+CL12</f>
        <v>0</v>
      </c>
      <c r="CU12" s="96"/>
      <c r="CX12" s="97"/>
      <c r="CY12" s="49"/>
      <c r="DF12" s="96"/>
      <c r="DI12" s="97"/>
      <c r="DJ12" s="49"/>
      <c r="DQ12" s="96"/>
      <c r="DT12" s="97"/>
      <c r="DU12" s="49"/>
      <c r="EB12" s="96"/>
      <c r="EE12" s="97"/>
      <c r="EF12" s="49"/>
      <c r="EM12" s="96"/>
      <c r="EP12" s="97"/>
      <c r="EQ12" s="49"/>
      <c r="EX12" s="96"/>
      <c r="FA12" s="97"/>
      <c r="FB12" s="49"/>
      <c r="FI12" s="96"/>
      <c r="FL12" s="97"/>
      <c r="FM12" s="49"/>
      <c r="FT12" s="96"/>
      <c r="FW12" s="97"/>
      <c r="FX12" s="49"/>
      <c r="GE12" s="96"/>
      <c r="GH12" s="97"/>
      <c r="GI12" s="49"/>
      <c r="GP12" s="96"/>
      <c r="GS12" s="97"/>
      <c r="GT12" s="49"/>
      <c r="HA12" s="96"/>
      <c r="HD12" s="97"/>
      <c r="HE12" s="49"/>
      <c r="HL12" s="96"/>
      <c r="HO12" s="97"/>
      <c r="HP12" s="49"/>
      <c r="HW12" s="96"/>
      <c r="HZ12" s="97"/>
      <c r="IA12" s="49"/>
      <c r="IH12" s="96"/>
      <c r="IL12" s="49"/>
    </row>
    <row r="13" spans="1:251" ht="3" customHeight="1" x14ac:dyDescent="0.25">
      <c r="A13" s="154"/>
      <c r="B13" s="178"/>
      <c r="C13" s="178"/>
      <c r="D13" s="179"/>
      <c r="E13" s="179"/>
      <c r="F13" s="180"/>
      <c r="G13" s="181"/>
      <c r="H13" s="182"/>
      <c r="I13" s="183"/>
      <c r="J13" s="184"/>
      <c r="K13" s="162"/>
      <c r="L13" s="163"/>
      <c r="M13" s="164"/>
      <c r="N13" s="165"/>
      <c r="O13" s="166"/>
      <c r="P13" s="185"/>
      <c r="Q13" s="186"/>
      <c r="R13" s="186"/>
      <c r="S13" s="186"/>
      <c r="T13" s="186"/>
      <c r="U13" s="186"/>
      <c r="V13" s="186"/>
      <c r="W13" s="187"/>
      <c r="X13" s="187"/>
      <c r="Y13" s="187"/>
      <c r="Z13" s="187"/>
      <c r="AA13" s="190"/>
      <c r="AB13" s="191"/>
      <c r="AC13" s="165"/>
      <c r="AD13" s="164"/>
      <c r="AE13" s="192"/>
      <c r="AF13" s="35"/>
      <c r="AG13" s="32"/>
      <c r="AH13" s="32"/>
      <c r="AI13" s="32"/>
      <c r="AJ13" s="33"/>
      <c r="AK13" s="33"/>
      <c r="AL13" s="33"/>
      <c r="AM13" s="33"/>
      <c r="AN13" s="34"/>
      <c r="AO13" s="31"/>
      <c r="AP13" s="30"/>
      <c r="AQ13" s="26"/>
      <c r="AR13" s="59"/>
      <c r="AS13" s="35"/>
      <c r="AT13" s="32"/>
      <c r="AU13" s="32"/>
      <c r="AV13" s="33"/>
      <c r="AW13" s="33"/>
      <c r="AX13" s="33"/>
      <c r="AY13" s="33"/>
      <c r="AZ13" s="34"/>
      <c r="BA13" s="31"/>
      <c r="BB13" s="30"/>
      <c r="BC13" s="26"/>
      <c r="BD13" s="59"/>
      <c r="BE13" s="31"/>
      <c r="BF13" s="56"/>
      <c r="BG13" s="33"/>
      <c r="BH13" s="33"/>
      <c r="BI13" s="33"/>
      <c r="BJ13" s="33"/>
      <c r="BK13" s="34"/>
      <c r="BL13" s="52"/>
      <c r="BM13" s="45"/>
      <c r="BN13" s="44"/>
      <c r="BO13" s="43"/>
      <c r="BP13" s="35"/>
      <c r="BQ13" s="32"/>
      <c r="BR13" s="32"/>
      <c r="BS13" s="32"/>
      <c r="BT13" s="33"/>
      <c r="BU13" s="33"/>
      <c r="BV13" s="33"/>
      <c r="BW13" s="33"/>
      <c r="BX13" s="34"/>
      <c r="BY13" s="31"/>
      <c r="BZ13" s="30"/>
      <c r="CA13" s="36"/>
      <c r="CB13" s="95"/>
      <c r="CC13" s="35"/>
      <c r="CD13" s="32"/>
      <c r="CE13" s="33"/>
      <c r="CF13" s="33"/>
      <c r="CG13" s="33"/>
      <c r="CH13" s="33"/>
      <c r="CI13" s="34"/>
      <c r="CJ13" s="31"/>
      <c r="CK13" s="30"/>
      <c r="CL13" s="26"/>
      <c r="CM13" s="91"/>
      <c r="CU13" s="96"/>
      <c r="CX13" s="97"/>
      <c r="CY13" s="49"/>
      <c r="DF13" s="96"/>
      <c r="DI13" s="97"/>
      <c r="DJ13" s="49"/>
      <c r="DQ13" s="96"/>
      <c r="DT13" s="97"/>
      <c r="DU13" s="49"/>
      <c r="EB13" s="96"/>
      <c r="EE13" s="97"/>
      <c r="EF13" s="49"/>
      <c r="EM13" s="96"/>
      <c r="EP13" s="97"/>
      <c r="EQ13" s="49"/>
      <c r="EX13" s="96"/>
      <c r="FA13" s="97"/>
      <c r="FB13" s="49"/>
      <c r="FI13" s="96"/>
      <c r="FL13" s="97"/>
      <c r="FM13" s="49"/>
      <c r="FT13" s="96"/>
      <c r="FW13" s="97"/>
      <c r="FX13" s="49"/>
      <c r="GE13" s="96"/>
      <c r="GH13" s="97"/>
      <c r="GI13" s="49"/>
      <c r="GP13" s="96"/>
      <c r="GS13" s="97"/>
      <c r="GT13" s="49"/>
      <c r="HA13" s="96"/>
      <c r="HD13" s="97"/>
      <c r="HE13" s="49"/>
      <c r="HL13" s="96"/>
      <c r="HO13" s="97"/>
      <c r="HP13" s="49"/>
      <c r="HW13" s="96"/>
      <c r="HZ13" s="97"/>
      <c r="IA13" s="49"/>
      <c r="IH13" s="96"/>
      <c r="IL13" s="49"/>
    </row>
    <row r="14" spans="1:251" x14ac:dyDescent="0.25">
      <c r="A14" s="37">
        <v>1</v>
      </c>
      <c r="B14" s="194" t="s">
        <v>117</v>
      </c>
      <c r="C14" s="39"/>
      <c r="D14" s="40"/>
      <c r="E14" s="195" t="s">
        <v>97</v>
      </c>
      <c r="F14" s="196" t="s">
        <v>101</v>
      </c>
      <c r="G14" s="54" t="str">
        <f>IF(AND(OR($G$2="Y",$H$2="Y"),I14&lt;5,J14&lt;5),IF(AND(I14=#REF!,J14=#REF!),#REF!+1,1),"")</f>
        <v/>
      </c>
      <c r="H14" s="4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42" t="str">
        <f>IF(ISNA(VLOOKUP(E14,SortLookup!$A$1:$B$5,2,FALSE))," ",VLOOKUP(E14,SortLookup!$A$1:$B$5,2,FALSE))</f>
        <v xml:space="preserve"> </v>
      </c>
      <c r="J14" s="50" t="str">
        <f>IF(ISNA(VLOOKUP(F14,SortLookup!$A$7:$B$11,2,FALSE))," ",VLOOKUP(F14,SortLookup!$A$7:$B$11,2,FALSE))</f>
        <v xml:space="preserve"> </v>
      </c>
      <c r="K14" s="73">
        <f>L14+M14+N14</f>
        <v>48.16</v>
      </c>
      <c r="L14" s="74">
        <f>AB14+AO14+BA14+BL14+BY14+CJ14+CU14+DF14+DQ14+EB14+EM14+EX14+FI14+FT14+GE14+GP14+HA14+HL14+HW14+IH14</f>
        <v>38.159999999999997</v>
      </c>
      <c r="M14" s="44">
        <f>AD14+AQ14+BC14+BN14+CA14+CL14+CW14+DH14+DS14+ED14+EO14+EZ14+FK14+FV14+GG14+GR14+HC14+HN14+HY14+IJ14</f>
        <v>5</v>
      </c>
      <c r="N14" s="45">
        <f>O14/2</f>
        <v>5</v>
      </c>
      <c r="O14" s="75">
        <f>W14+AJ14+AV14+BG14+BT14+CE14+CP14+DA14+DL14+DW14+EH14+ES14+FD14+FO14+FZ14+GK14+GV14+HG14+HR14+IC14</f>
        <v>10</v>
      </c>
      <c r="P14" s="51">
        <v>38.159999999999997</v>
      </c>
      <c r="Q14" s="46"/>
      <c r="R14" s="46"/>
      <c r="S14" s="46"/>
      <c r="T14" s="46"/>
      <c r="U14" s="46"/>
      <c r="V14" s="46"/>
      <c r="W14" s="47">
        <v>10</v>
      </c>
      <c r="X14" s="47">
        <v>0</v>
      </c>
      <c r="Y14" s="47">
        <v>1</v>
      </c>
      <c r="Z14" s="47">
        <v>0</v>
      </c>
      <c r="AA14" s="101">
        <v>0</v>
      </c>
      <c r="AB14" s="52">
        <f>P14+Q14+R14+S14+T14+U14+V14</f>
        <v>38.159999999999997</v>
      </c>
      <c r="AC14" s="45">
        <f>W14/2</f>
        <v>5</v>
      </c>
      <c r="AD14" s="44">
        <f>(X14*3)+(Y14*5)+(Z14*5)+(AA14*20)</f>
        <v>5</v>
      </c>
      <c r="AE14" s="102">
        <f>AB14+AC14+AD14</f>
        <v>48.16</v>
      </c>
      <c r="AF14" s="35"/>
      <c r="AG14" s="32"/>
      <c r="AH14" s="32"/>
      <c r="AI14" s="32"/>
      <c r="AJ14" s="33"/>
      <c r="AK14" s="33"/>
      <c r="AL14" s="33"/>
      <c r="AM14" s="33"/>
      <c r="AN14" s="34"/>
      <c r="AO14" s="31"/>
      <c r="AP14" s="30"/>
      <c r="AQ14" s="26"/>
      <c r="AR14" s="59"/>
      <c r="AS14" s="35"/>
      <c r="AT14" s="32"/>
      <c r="AU14" s="32"/>
      <c r="AV14" s="33"/>
      <c r="AW14" s="33"/>
      <c r="AX14" s="33"/>
      <c r="AY14" s="33"/>
      <c r="AZ14" s="34"/>
      <c r="BA14" s="31"/>
      <c r="BB14" s="30"/>
      <c r="BC14" s="26"/>
      <c r="BD14" s="59"/>
      <c r="BE14" s="31"/>
      <c r="BF14" s="56"/>
      <c r="BG14" s="33"/>
      <c r="BH14" s="33"/>
      <c r="BI14" s="33"/>
      <c r="BJ14" s="33"/>
      <c r="BK14" s="34"/>
      <c r="BL14" s="52"/>
      <c r="BM14" s="45"/>
      <c r="BN14" s="44"/>
      <c r="BO14" s="43"/>
      <c r="BP14" s="35"/>
      <c r="BQ14" s="32"/>
      <c r="BR14" s="32"/>
      <c r="BS14" s="32"/>
      <c r="BT14" s="33"/>
      <c r="BU14" s="33"/>
      <c r="BV14" s="33"/>
      <c r="BW14" s="33"/>
      <c r="BX14" s="34"/>
      <c r="BY14" s="31"/>
      <c r="BZ14" s="30"/>
      <c r="CA14" s="36"/>
      <c r="CB14" s="95"/>
      <c r="CC14" s="35"/>
      <c r="CD14" s="32"/>
      <c r="CE14" s="33"/>
      <c r="CF14" s="33"/>
      <c r="CG14" s="33"/>
      <c r="CH14" s="33"/>
      <c r="CI14" s="34"/>
      <c r="CJ14" s="31"/>
      <c r="CK14" s="30"/>
      <c r="CL14" s="26"/>
      <c r="CM14" s="91"/>
      <c r="CU14" s="96"/>
      <c r="CX14" s="97"/>
      <c r="CY14" s="49"/>
      <c r="DF14" s="96"/>
      <c r="DI14" s="97"/>
      <c r="DJ14" s="49"/>
      <c r="DQ14" s="96"/>
      <c r="DT14" s="97"/>
      <c r="DU14" s="49"/>
      <c r="EB14" s="96"/>
      <c r="EE14" s="97"/>
      <c r="EF14" s="49"/>
      <c r="EM14" s="96"/>
      <c r="EP14" s="97"/>
      <c r="EQ14" s="49"/>
      <c r="EX14" s="96"/>
      <c r="FA14" s="97"/>
      <c r="FB14" s="49"/>
      <c r="FI14" s="96"/>
      <c r="FL14" s="97"/>
      <c r="FM14" s="49"/>
      <c r="FT14" s="96"/>
      <c r="FW14" s="97"/>
      <c r="FX14" s="49"/>
      <c r="GE14" s="96"/>
      <c r="GH14" s="97"/>
      <c r="GI14" s="49"/>
      <c r="GP14" s="96"/>
      <c r="GS14" s="97"/>
      <c r="GT14" s="49"/>
      <c r="HA14" s="96"/>
      <c r="HD14" s="97"/>
      <c r="HE14" s="49"/>
      <c r="HL14" s="96"/>
      <c r="HO14" s="97"/>
      <c r="HP14" s="49"/>
      <c r="HW14" s="96"/>
      <c r="HZ14" s="97"/>
      <c r="IA14" s="49"/>
      <c r="IH14" s="96"/>
      <c r="IL14" s="49"/>
      <c r="IP14" s="4"/>
    </row>
    <row r="15" spans="1:251" ht="3" customHeight="1" x14ac:dyDescent="0.25">
      <c r="A15" s="154"/>
      <c r="B15" s="197"/>
      <c r="C15" s="178"/>
      <c r="D15" s="179"/>
      <c r="E15" s="198"/>
      <c r="F15" s="199"/>
      <c r="G15" s="181"/>
      <c r="H15" s="182"/>
      <c r="I15" s="183"/>
      <c r="J15" s="184"/>
      <c r="K15" s="162"/>
      <c r="L15" s="163"/>
      <c r="M15" s="164"/>
      <c r="N15" s="165"/>
      <c r="O15" s="166"/>
      <c r="P15" s="185"/>
      <c r="Q15" s="186"/>
      <c r="R15" s="186"/>
      <c r="S15" s="186"/>
      <c r="T15" s="186"/>
      <c r="U15" s="186"/>
      <c r="V15" s="186"/>
      <c r="W15" s="187"/>
      <c r="X15" s="187"/>
      <c r="Y15" s="187"/>
      <c r="Z15" s="187"/>
      <c r="AA15" s="190"/>
      <c r="AB15" s="191"/>
      <c r="AC15" s="165"/>
      <c r="AD15" s="164"/>
      <c r="AE15" s="192"/>
      <c r="AF15" s="35"/>
      <c r="AG15" s="32"/>
      <c r="AH15" s="32"/>
      <c r="AI15" s="32"/>
      <c r="AJ15" s="33"/>
      <c r="AK15" s="33"/>
      <c r="AL15" s="33"/>
      <c r="AM15" s="33"/>
      <c r="AN15" s="34"/>
      <c r="AO15" s="31"/>
      <c r="AP15" s="30"/>
      <c r="AQ15" s="26"/>
      <c r="AR15" s="59"/>
      <c r="AS15" s="35"/>
      <c r="AT15" s="32"/>
      <c r="AU15" s="32"/>
      <c r="AV15" s="33"/>
      <c r="AW15" s="33"/>
      <c r="AX15" s="33"/>
      <c r="AY15" s="33"/>
      <c r="AZ15" s="34"/>
      <c r="BA15" s="31"/>
      <c r="BB15" s="30"/>
      <c r="BC15" s="26"/>
      <c r="BD15" s="59"/>
      <c r="BE15" s="31"/>
      <c r="BF15" s="56"/>
      <c r="BG15" s="33"/>
      <c r="BH15" s="33"/>
      <c r="BI15" s="33"/>
      <c r="BJ15" s="33"/>
      <c r="BK15" s="34"/>
      <c r="BL15" s="52"/>
      <c r="BM15" s="45"/>
      <c r="BN15" s="44"/>
      <c r="BO15" s="43"/>
      <c r="BP15" s="35"/>
      <c r="BQ15" s="32"/>
      <c r="BR15" s="32"/>
      <c r="BS15" s="32"/>
      <c r="BT15" s="33"/>
      <c r="BU15" s="33"/>
      <c r="BV15" s="33"/>
      <c r="BW15" s="33"/>
      <c r="BX15" s="34"/>
      <c r="BY15" s="31"/>
      <c r="BZ15" s="30"/>
      <c r="CA15" s="36"/>
      <c r="CB15" s="95"/>
      <c r="CC15" s="35"/>
      <c r="CD15" s="32"/>
      <c r="CE15" s="33"/>
      <c r="CF15" s="33"/>
      <c r="CG15" s="33"/>
      <c r="CH15" s="33"/>
      <c r="CI15" s="34"/>
      <c r="CJ15" s="31"/>
      <c r="CK15" s="30"/>
      <c r="CL15" s="26"/>
      <c r="CM15" s="91"/>
      <c r="CU15" s="96"/>
      <c r="CX15" s="97"/>
      <c r="CY15" s="49"/>
      <c r="DF15" s="96"/>
      <c r="DI15" s="97"/>
      <c r="DJ15" s="49"/>
      <c r="DQ15" s="96"/>
      <c r="DT15" s="97"/>
      <c r="DU15" s="49"/>
      <c r="EB15" s="96"/>
      <c r="EE15" s="97"/>
      <c r="EF15" s="49"/>
      <c r="EM15" s="96"/>
      <c r="EP15" s="97"/>
      <c r="EQ15" s="49"/>
      <c r="EX15" s="96"/>
      <c r="FA15" s="97"/>
      <c r="FB15" s="49"/>
      <c r="FI15" s="96"/>
      <c r="FL15" s="97"/>
      <c r="FM15" s="49"/>
      <c r="FT15" s="96"/>
      <c r="FW15" s="97"/>
      <c r="FX15" s="49"/>
      <c r="GE15" s="96"/>
      <c r="GH15" s="97"/>
      <c r="GI15" s="49"/>
      <c r="GP15" s="96"/>
      <c r="GS15" s="97"/>
      <c r="GT15" s="49"/>
      <c r="HA15" s="96"/>
      <c r="HD15" s="97"/>
      <c r="HE15" s="49"/>
      <c r="HL15" s="96"/>
      <c r="HO15" s="97"/>
      <c r="HP15" s="49"/>
      <c r="HW15" s="96"/>
      <c r="HZ15" s="97"/>
      <c r="IA15" s="49"/>
      <c r="IH15" s="96"/>
      <c r="IL15" s="49"/>
      <c r="IP15" s="4"/>
    </row>
    <row r="16" spans="1:251" x14ac:dyDescent="0.25">
      <c r="A16" s="37">
        <v>1</v>
      </c>
      <c r="B16" s="28" t="s">
        <v>112</v>
      </c>
      <c r="C16" s="28"/>
      <c r="D16" s="29"/>
      <c r="E16" s="29" t="s">
        <v>101</v>
      </c>
      <c r="F16" s="58" t="s">
        <v>106</v>
      </c>
      <c r="G16" s="27" t="str">
        <f>IF(AND(OR($G$2="Y",$H$2="Y"),I16&lt;5,J16&lt;5),IF(AND(I16=#REF!,J16=#REF!),#REF!+1,1),"")</f>
        <v/>
      </c>
      <c r="H16" s="24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8" t="str">
        <f>IF(ISNA(VLOOKUP(E16,SortLookup!$A$1:$B$5,2,FALSE))," ",VLOOKUP(E16,SortLookup!$A$1:$B$5,2,FALSE))</f>
        <v xml:space="preserve"> </v>
      </c>
      <c r="J16" s="25" t="str">
        <f>IF(ISNA(VLOOKUP(F16,SortLookup!$A$7:$B$11,2,FALSE))," ",VLOOKUP(F16,SortLookup!$A$7:$B$11,2,FALSE))</f>
        <v xml:space="preserve"> </v>
      </c>
      <c r="K16" s="73" t="s">
        <v>113</v>
      </c>
      <c r="L16" s="74"/>
      <c r="M16" s="44"/>
      <c r="N16" s="45"/>
      <c r="O16" s="75"/>
      <c r="P16" s="35"/>
      <c r="Q16" s="32"/>
      <c r="R16" s="32"/>
      <c r="S16" s="32"/>
      <c r="T16" s="32"/>
      <c r="U16" s="32"/>
      <c r="V16" s="32"/>
      <c r="W16" s="33"/>
      <c r="X16" s="33"/>
      <c r="Y16" s="33"/>
      <c r="Z16" s="33"/>
      <c r="AA16" s="34"/>
      <c r="AB16" s="31"/>
      <c r="AC16" s="30"/>
      <c r="AD16" s="26"/>
      <c r="AE16" s="59"/>
      <c r="AF16" s="35"/>
      <c r="AG16" s="32"/>
      <c r="AH16" s="32"/>
      <c r="AI16" s="32"/>
      <c r="AJ16" s="33"/>
      <c r="AK16" s="33"/>
      <c r="AL16" s="33"/>
      <c r="AM16" s="33"/>
      <c r="AN16" s="34"/>
      <c r="AO16" s="31">
        <f>AF16+AG16+AH16+AI16</f>
        <v>0</v>
      </c>
      <c r="AP16" s="30">
        <f>AJ16/2</f>
        <v>0</v>
      </c>
      <c r="AQ16" s="26">
        <f>(AK16*3)+(AL16*5)+(AM16*5)+(AN16*20)</f>
        <v>0</v>
      </c>
      <c r="AR16" s="59">
        <f>AO16+AP16+AQ16</f>
        <v>0</v>
      </c>
      <c r="AS16" s="35"/>
      <c r="AT16" s="32"/>
      <c r="AU16" s="32"/>
      <c r="AV16" s="33"/>
      <c r="AW16" s="33"/>
      <c r="AX16" s="33"/>
      <c r="AY16" s="33"/>
      <c r="AZ16" s="34"/>
      <c r="BA16" s="31">
        <f>AS16+AT16+AU16</f>
        <v>0</v>
      </c>
      <c r="BB16" s="30">
        <f>AV16/2</f>
        <v>0</v>
      </c>
      <c r="BC16" s="26">
        <f>(AW16*3)+(AX16*5)+(AY16*5)+(AZ16*20)</f>
        <v>0</v>
      </c>
      <c r="BD16" s="59">
        <f>BA16+BB16+BC16</f>
        <v>0</v>
      </c>
      <c r="BE16" s="31"/>
      <c r="BF16" s="56"/>
      <c r="BG16" s="33"/>
      <c r="BH16" s="33"/>
      <c r="BI16" s="33"/>
      <c r="BJ16" s="33"/>
      <c r="BK16" s="34"/>
      <c r="BL16" s="52">
        <f>BE16+BF16</f>
        <v>0</v>
      </c>
      <c r="BM16" s="45">
        <f>BG16/2</f>
        <v>0</v>
      </c>
      <c r="BN16" s="44">
        <f>(BH16*3)+(BI16*5)+(BJ16*5)+(BK16*20)</f>
        <v>0</v>
      </c>
      <c r="BO16" s="43">
        <f>BL16+BM16+BN16</f>
        <v>0</v>
      </c>
      <c r="BP16" s="35"/>
      <c r="BQ16" s="32"/>
      <c r="BR16" s="32"/>
      <c r="BS16" s="32"/>
      <c r="BT16" s="33"/>
      <c r="BU16" s="33"/>
      <c r="BV16" s="33"/>
      <c r="BW16" s="33"/>
      <c r="BX16" s="34"/>
      <c r="BY16" s="31">
        <f>BP16+BQ16+BR16+BS16</f>
        <v>0</v>
      </c>
      <c r="BZ16" s="30">
        <f>BT16/2</f>
        <v>0</v>
      </c>
      <c r="CA16" s="36">
        <f>(BU16*3)+(BV16*5)+(BW16*5)+(BX16*20)</f>
        <v>0</v>
      </c>
      <c r="CB16" s="95">
        <f>BY16+BZ16+CA16</f>
        <v>0</v>
      </c>
      <c r="CC16" s="35"/>
      <c r="CD16" s="32"/>
      <c r="CE16" s="33"/>
      <c r="CF16" s="33"/>
      <c r="CG16" s="33"/>
      <c r="CH16" s="33"/>
      <c r="CI16" s="34"/>
      <c r="CJ16" s="31">
        <f>CC16+CD16</f>
        <v>0</v>
      </c>
      <c r="CK16" s="30">
        <f>CE16/2</f>
        <v>0</v>
      </c>
      <c r="CL16" s="26">
        <f>(CF16*3)+(CG16*5)+(CH16*5)+(CI16*20)</f>
        <v>0</v>
      </c>
      <c r="CM16" s="91">
        <f>CJ16+CK16+CL16</f>
        <v>0</v>
      </c>
      <c r="CU16" s="96"/>
      <c r="CX16" s="97"/>
      <c r="CY16" s="49"/>
      <c r="DF16" s="96"/>
      <c r="DI16" s="97"/>
      <c r="DJ16" s="49"/>
      <c r="DQ16" s="96"/>
      <c r="DT16" s="97"/>
      <c r="DU16" s="49"/>
      <c r="EB16" s="96"/>
      <c r="EE16" s="97"/>
      <c r="EF16" s="49"/>
      <c r="EM16" s="96"/>
      <c r="EP16" s="97"/>
      <c r="EQ16" s="49"/>
      <c r="EX16" s="96"/>
      <c r="FA16" s="97"/>
      <c r="FB16" s="49"/>
      <c r="FI16" s="96"/>
      <c r="FL16" s="97"/>
      <c r="FM16" s="49"/>
      <c r="FT16" s="96"/>
      <c r="FW16" s="97"/>
      <c r="FX16" s="49"/>
      <c r="GE16" s="96"/>
      <c r="GH16" s="97"/>
      <c r="GI16" s="49"/>
      <c r="GP16" s="96"/>
      <c r="GS16" s="97"/>
      <c r="GT16" s="49"/>
      <c r="HA16" s="96"/>
      <c r="HD16" s="97"/>
      <c r="HE16" s="49"/>
      <c r="HL16" s="96"/>
      <c r="HO16" s="97"/>
      <c r="HP16" s="49"/>
      <c r="HW16" s="96"/>
      <c r="HZ16" s="97"/>
      <c r="IA16" s="49"/>
      <c r="IH16" s="96"/>
      <c r="IL16" s="49"/>
    </row>
    <row r="17" spans="1:251" ht="3" customHeight="1" x14ac:dyDescent="0.25">
      <c r="A17" s="154"/>
      <c r="B17" s="155"/>
      <c r="C17" s="155"/>
      <c r="D17" s="156"/>
      <c r="E17" s="156"/>
      <c r="F17" s="157"/>
      <c r="G17" s="158"/>
      <c r="H17" s="159"/>
      <c r="I17" s="160"/>
      <c r="J17" s="161"/>
      <c r="K17" s="200"/>
      <c r="L17" s="163"/>
      <c r="M17" s="164"/>
      <c r="N17" s="165"/>
      <c r="O17" s="166"/>
      <c r="P17" s="167"/>
      <c r="Q17" s="168"/>
      <c r="R17" s="168"/>
      <c r="S17" s="168"/>
      <c r="T17" s="168"/>
      <c r="U17" s="168"/>
      <c r="V17" s="168"/>
      <c r="W17" s="169"/>
      <c r="X17" s="169"/>
      <c r="Y17" s="169"/>
      <c r="Z17" s="169"/>
      <c r="AA17" s="170"/>
      <c r="AB17" s="171"/>
      <c r="AC17" s="172"/>
      <c r="AD17" s="173"/>
      <c r="AE17" s="174"/>
      <c r="AF17" s="35"/>
      <c r="AG17" s="32"/>
      <c r="AH17" s="32"/>
      <c r="AI17" s="32"/>
      <c r="AJ17" s="33"/>
      <c r="AK17" s="33"/>
      <c r="AL17" s="33"/>
      <c r="AM17" s="33"/>
      <c r="AN17" s="34"/>
      <c r="AO17" s="31"/>
      <c r="AP17" s="30"/>
      <c r="AQ17" s="26"/>
      <c r="AR17" s="59"/>
      <c r="AS17" s="35"/>
      <c r="AT17" s="32"/>
      <c r="AU17" s="32"/>
      <c r="AV17" s="33"/>
      <c r="AW17" s="33"/>
      <c r="AX17" s="33"/>
      <c r="AY17" s="33"/>
      <c r="AZ17" s="34"/>
      <c r="BA17" s="31"/>
      <c r="BB17" s="30"/>
      <c r="BC17" s="26"/>
      <c r="BD17" s="59"/>
      <c r="BE17" s="31"/>
      <c r="BF17" s="56"/>
      <c r="BG17" s="33"/>
      <c r="BH17" s="33"/>
      <c r="BI17" s="33"/>
      <c r="BJ17" s="33"/>
      <c r="BK17" s="34"/>
      <c r="BL17" s="52"/>
      <c r="BM17" s="45"/>
      <c r="BN17" s="44"/>
      <c r="BO17" s="43"/>
      <c r="BP17" s="35"/>
      <c r="BQ17" s="32"/>
      <c r="BR17" s="32"/>
      <c r="BS17" s="32"/>
      <c r="BT17" s="33"/>
      <c r="BU17" s="33"/>
      <c r="BV17" s="33"/>
      <c r="BW17" s="33"/>
      <c r="BX17" s="34"/>
      <c r="BY17" s="31"/>
      <c r="BZ17" s="30"/>
      <c r="CA17" s="36"/>
      <c r="CB17" s="95"/>
      <c r="CC17" s="35"/>
      <c r="CD17" s="32"/>
      <c r="CE17" s="33"/>
      <c r="CF17" s="33"/>
      <c r="CG17" s="33"/>
      <c r="CH17" s="33"/>
      <c r="CI17" s="34"/>
      <c r="CJ17" s="31"/>
      <c r="CK17" s="30"/>
      <c r="CL17" s="26"/>
      <c r="CM17" s="91"/>
      <c r="CU17" s="96"/>
      <c r="CX17" s="97"/>
      <c r="CY17" s="49"/>
      <c r="DF17" s="96"/>
      <c r="DI17" s="97"/>
      <c r="DJ17" s="49"/>
      <c r="DQ17" s="96"/>
      <c r="DT17" s="97"/>
      <c r="DU17" s="49"/>
      <c r="EB17" s="96"/>
      <c r="EE17" s="97"/>
      <c r="EF17" s="49"/>
      <c r="EM17" s="96"/>
      <c r="EP17" s="97"/>
      <c r="EQ17" s="49"/>
      <c r="EX17" s="96"/>
      <c r="FA17" s="97"/>
      <c r="FB17" s="49"/>
      <c r="FI17" s="96"/>
      <c r="FL17" s="97"/>
      <c r="FM17" s="49"/>
      <c r="FT17" s="96"/>
      <c r="FW17" s="97"/>
      <c r="FX17" s="49"/>
      <c r="GE17" s="96"/>
      <c r="GH17" s="97"/>
      <c r="GI17" s="49"/>
      <c r="GP17" s="96"/>
      <c r="GS17" s="97"/>
      <c r="GT17" s="49"/>
      <c r="HA17" s="96"/>
      <c r="HD17" s="97"/>
      <c r="HE17" s="49"/>
      <c r="HL17" s="96"/>
      <c r="HO17" s="97"/>
      <c r="HP17" s="49"/>
      <c r="HW17" s="96"/>
      <c r="HZ17" s="97"/>
      <c r="IA17" s="49"/>
      <c r="IH17" s="96"/>
      <c r="IL17" s="49"/>
    </row>
    <row r="18" spans="1:251" x14ac:dyDescent="0.25">
      <c r="A18" s="37">
        <v>1</v>
      </c>
      <c r="B18" s="28" t="s">
        <v>114</v>
      </c>
      <c r="C18" s="28"/>
      <c r="D18" s="29"/>
      <c r="E18" s="29" t="s">
        <v>101</v>
      </c>
      <c r="F18" s="58" t="s">
        <v>98</v>
      </c>
      <c r="G18" s="27" t="str">
        <f>IF(AND(OR($G$2="Y",$H$2="Y"),I18&lt;5,J18&lt;5),IF(AND(I18=#REF!,J18=#REF!),#REF!+1,1),"")</f>
        <v/>
      </c>
      <c r="H18" s="24" t="e">
        <f>IF(AND($H$2="Y",J18&gt;0,OR(AND(G18=1,#REF!=10),AND(G18=2,#REF!=20),AND(G18=3,#REF!=30),AND(G18=4,#REF!=40),AND(G18=5,#REF!=50),AND(G18=6,#REF!=60),AND(G18=7,G31=70),AND(G18=8,#REF!=80),AND(G18=9,G71=90),AND(G18=10,#REF!=100))),VLOOKUP(J18-1,SortLookup!$A$13:$B$16,2,FALSE),"")</f>
        <v>#REF!</v>
      </c>
      <c r="I18" s="38" t="str">
        <f>IF(ISNA(VLOOKUP(E18,SortLookup!$A$1:$B$5,2,FALSE))," ",VLOOKUP(E18,SortLookup!$A$1:$B$5,2,FALSE))</f>
        <v xml:space="preserve"> </v>
      </c>
      <c r="J18" s="25" t="str">
        <f>IF(ISNA(VLOOKUP(F18,SortLookup!$A$7:$B$11,2,FALSE))," ",VLOOKUP(F18,SortLookup!$A$7:$B$11,2,FALSE))</f>
        <v xml:space="preserve"> </v>
      </c>
      <c r="K18" s="142">
        <f>L18+M18+N18</f>
        <v>44.02</v>
      </c>
      <c r="L18" s="74">
        <f>AB18+AO18+BA18+BL18+BY18+CJ18+CU18+DF18+DQ18+EB18+EM18+EX18+FI18+FT18+GE18+GP18+HA18+HL18+HW18+IH18</f>
        <v>36.520000000000003</v>
      </c>
      <c r="M18" s="44">
        <f>AD18+AQ18+BC18+BN18+CA18+CL18+CW18+DH18+DS18+ED18+EO18+EZ18+FK18+FV18+GG18+GR18+HC18+HN18+HY18+IJ18</f>
        <v>0</v>
      </c>
      <c r="N18" s="45">
        <f>O18/2</f>
        <v>7.5</v>
      </c>
      <c r="O18" s="75">
        <f>W18+AJ18+AV18+BG18+BT18+CE18+CP18+DA18+DL18+DW18+EH18+ES18+FD18+FO18+FZ18+GK18+GV18+HG18+HR18+IC18</f>
        <v>15</v>
      </c>
      <c r="P18" s="35">
        <v>36.520000000000003</v>
      </c>
      <c r="Q18" s="32"/>
      <c r="R18" s="32"/>
      <c r="S18" s="32"/>
      <c r="T18" s="32"/>
      <c r="U18" s="32"/>
      <c r="V18" s="32"/>
      <c r="W18" s="33">
        <v>15</v>
      </c>
      <c r="X18" s="33">
        <v>0</v>
      </c>
      <c r="Y18" s="33">
        <v>0</v>
      </c>
      <c r="Z18" s="33">
        <v>0</v>
      </c>
      <c r="AA18" s="34">
        <v>0</v>
      </c>
      <c r="AB18" s="31">
        <f>P18+Q18+R18+S18+T18+U18+V18</f>
        <v>36.520000000000003</v>
      </c>
      <c r="AC18" s="30">
        <f>W18/2</f>
        <v>7.5</v>
      </c>
      <c r="AD18" s="26">
        <f>(X18*3)+(Y18*5)+(Z18*5)+(AA18*20)</f>
        <v>0</v>
      </c>
      <c r="AE18" s="59">
        <f>AB18+AC18+AD18</f>
        <v>44.02</v>
      </c>
      <c r="AF18" s="35"/>
      <c r="AG18" s="32"/>
      <c r="AH18" s="32"/>
      <c r="AI18" s="32"/>
      <c r="AJ18" s="33"/>
      <c r="AK18" s="33"/>
      <c r="AL18" s="33"/>
      <c r="AM18" s="33"/>
      <c r="AN18" s="34"/>
      <c r="AO18" s="31">
        <f>AF18+AG18+AH18+AI18</f>
        <v>0</v>
      </c>
      <c r="AP18" s="30">
        <f>AJ18/2</f>
        <v>0</v>
      </c>
      <c r="AQ18" s="26">
        <f>(AK18*3)+(AL18*5)+(AM18*5)+(AN18*20)</f>
        <v>0</v>
      </c>
      <c r="AR18" s="59">
        <f>AO18+AP18+AQ18</f>
        <v>0</v>
      </c>
      <c r="AS18" s="35"/>
      <c r="AT18" s="32"/>
      <c r="AU18" s="32"/>
      <c r="AV18" s="33"/>
      <c r="AW18" s="33"/>
      <c r="AX18" s="33"/>
      <c r="AY18" s="33"/>
      <c r="AZ18" s="34"/>
      <c r="BA18" s="31">
        <f>AS18+AT18+AU18</f>
        <v>0</v>
      </c>
      <c r="BB18" s="30">
        <f>AV18/2</f>
        <v>0</v>
      </c>
      <c r="BC18" s="26">
        <f>(AW18*3)+(AX18*5)+(AY18*5)+(AZ18*20)</f>
        <v>0</v>
      </c>
      <c r="BD18" s="59">
        <f>BA18+BB18+BC18</f>
        <v>0</v>
      </c>
      <c r="BE18" s="31"/>
      <c r="BF18" s="56"/>
      <c r="BG18" s="33"/>
      <c r="BH18" s="33"/>
      <c r="BI18" s="33"/>
      <c r="BJ18" s="33"/>
      <c r="BK18" s="34"/>
      <c r="BL18" s="52">
        <f>BE18+BF18</f>
        <v>0</v>
      </c>
      <c r="BM18" s="45">
        <f>BG18/2</f>
        <v>0</v>
      </c>
      <c r="BN18" s="44">
        <f>(BH18*3)+(BI18*5)+(BJ18*5)+(BK18*20)</f>
        <v>0</v>
      </c>
      <c r="BO18" s="43">
        <f>BL18+BM18+BN18</f>
        <v>0</v>
      </c>
      <c r="BP18" s="35"/>
      <c r="BQ18" s="32"/>
      <c r="BR18" s="32"/>
      <c r="BS18" s="32"/>
      <c r="BT18" s="33"/>
      <c r="BU18" s="33"/>
      <c r="BV18" s="33"/>
      <c r="BW18" s="33"/>
      <c r="BX18" s="34"/>
      <c r="BY18" s="31">
        <f>BP18+BQ18+BR18+BS18</f>
        <v>0</v>
      </c>
      <c r="BZ18" s="30">
        <f>BT18/2</f>
        <v>0</v>
      </c>
      <c r="CA18" s="36">
        <f>(BU18*3)+(BV18*5)+(BW18*5)+(BX18*20)</f>
        <v>0</v>
      </c>
      <c r="CB18" s="95">
        <f>BY18+BZ18+CA18</f>
        <v>0</v>
      </c>
      <c r="CC18" s="35"/>
      <c r="CD18" s="32"/>
      <c r="CE18" s="33"/>
      <c r="CF18" s="33"/>
      <c r="CG18" s="33"/>
      <c r="CH18" s="33"/>
      <c r="CI18" s="34"/>
      <c r="CJ18" s="31">
        <f>CC18+CD18</f>
        <v>0</v>
      </c>
      <c r="CK18" s="30">
        <f>CE18/2</f>
        <v>0</v>
      </c>
      <c r="CL18" s="26">
        <f>(CF18*3)+(CG18*5)+(CH18*5)+(CI18*20)</f>
        <v>0</v>
      </c>
      <c r="CM18" s="91">
        <f>CJ18+CK18+CL18</f>
        <v>0</v>
      </c>
      <c r="CN18" s="4"/>
      <c r="CO18" s="4"/>
      <c r="CP18" s="4"/>
      <c r="CQ18" s="4"/>
      <c r="CR18" s="4"/>
      <c r="CS18" s="4"/>
      <c r="CT18" s="4"/>
      <c r="CU18" s="96"/>
      <c r="CW18" s="4"/>
      <c r="CX18" s="97"/>
      <c r="CY18" s="49"/>
      <c r="CZ18" s="4"/>
      <c r="DA18" s="4"/>
      <c r="DB18" s="4"/>
      <c r="DC18" s="4"/>
      <c r="DD18" s="4"/>
      <c r="DE18" s="4"/>
      <c r="DF18" s="96"/>
      <c r="DH18" s="4"/>
      <c r="DI18" s="97"/>
      <c r="DJ18" s="49"/>
      <c r="DK18" s="4"/>
      <c r="DL18" s="4"/>
      <c r="DM18" s="4"/>
      <c r="DN18" s="4"/>
      <c r="DO18" s="4"/>
      <c r="DP18" s="4"/>
      <c r="DQ18" s="96"/>
      <c r="DS18" s="4"/>
      <c r="DT18" s="97"/>
      <c r="DU18" s="49"/>
      <c r="DV18" s="4"/>
      <c r="DW18" s="4"/>
      <c r="DX18" s="4"/>
      <c r="DY18" s="4"/>
      <c r="DZ18" s="4"/>
      <c r="EA18" s="4"/>
      <c r="EB18" s="96"/>
      <c r="ED18" s="4"/>
      <c r="EE18" s="97"/>
      <c r="EF18" s="49"/>
      <c r="EG18" s="4"/>
      <c r="EH18" s="4"/>
      <c r="EI18" s="4"/>
      <c r="EJ18" s="4"/>
      <c r="EK18" s="4"/>
      <c r="EL18" s="4"/>
      <c r="EM18" s="96"/>
      <c r="EO18" s="4"/>
      <c r="EP18" s="97"/>
      <c r="EQ18" s="49"/>
      <c r="ER18" s="4"/>
      <c r="ES18" s="4"/>
      <c r="ET18" s="4"/>
      <c r="EU18" s="4"/>
      <c r="EV18" s="4"/>
      <c r="EW18" s="4"/>
      <c r="EX18" s="96"/>
      <c r="EZ18" s="4"/>
      <c r="FA18" s="97"/>
      <c r="FB18" s="49"/>
      <c r="FC18" s="4"/>
      <c r="FD18" s="4"/>
      <c r="FE18" s="4"/>
      <c r="FF18" s="4"/>
      <c r="FG18" s="4"/>
      <c r="FH18" s="4"/>
      <c r="FI18" s="96"/>
      <c r="FK18" s="4"/>
      <c r="FL18" s="97"/>
      <c r="FM18" s="49"/>
      <c r="FN18" s="4"/>
      <c r="FO18" s="4"/>
      <c r="FP18" s="4"/>
      <c r="FQ18" s="4"/>
      <c r="FR18" s="4"/>
      <c r="FS18" s="4"/>
      <c r="FT18" s="96"/>
      <c r="FV18" s="4"/>
      <c r="FW18" s="97"/>
      <c r="FX18" s="49"/>
      <c r="FY18" s="4"/>
      <c r="FZ18" s="4"/>
      <c r="GA18" s="4"/>
      <c r="GB18" s="4"/>
      <c r="GC18" s="4"/>
      <c r="GD18" s="4"/>
      <c r="GE18" s="96"/>
      <c r="GG18" s="4"/>
      <c r="GH18" s="97"/>
      <c r="GI18" s="49"/>
      <c r="GJ18" s="4"/>
      <c r="GK18" s="4"/>
      <c r="GL18" s="4"/>
      <c r="GM18" s="4"/>
      <c r="GN18" s="4"/>
      <c r="GO18" s="4"/>
      <c r="GP18" s="96"/>
      <c r="GR18" s="4"/>
      <c r="GS18" s="97"/>
      <c r="GT18" s="49"/>
      <c r="GU18" s="4"/>
      <c r="GV18" s="4"/>
      <c r="GW18" s="4"/>
      <c r="GX18" s="4"/>
      <c r="GY18" s="4"/>
      <c r="GZ18" s="4"/>
      <c r="HA18" s="96"/>
      <c r="HC18" s="4"/>
      <c r="HD18" s="97"/>
      <c r="HE18" s="49"/>
      <c r="HF18" s="4"/>
      <c r="HG18" s="4"/>
      <c r="HH18" s="4"/>
      <c r="HI18" s="4"/>
      <c r="HJ18" s="4"/>
      <c r="HK18" s="4"/>
      <c r="HL18" s="96"/>
      <c r="HN18" s="4"/>
      <c r="HO18" s="97"/>
      <c r="HP18" s="49"/>
      <c r="HQ18" s="4"/>
      <c r="HR18" s="4"/>
      <c r="HS18" s="4"/>
      <c r="HT18" s="4"/>
      <c r="HU18" s="4"/>
      <c r="HV18" s="4"/>
      <c r="HW18" s="96"/>
      <c r="HY18" s="4"/>
      <c r="HZ18" s="97"/>
      <c r="IA18" s="49"/>
      <c r="IB18" s="4"/>
      <c r="IC18" s="4"/>
      <c r="ID18" s="4"/>
      <c r="IE18" s="4"/>
      <c r="IF18" s="4"/>
      <c r="IG18" s="4"/>
      <c r="IH18" s="96"/>
      <c r="IJ18" s="4"/>
      <c r="IK18" s="4"/>
      <c r="IL18" s="49"/>
    </row>
    <row r="19" spans="1:251" x14ac:dyDescent="0.25">
      <c r="A19" s="193">
        <v>2</v>
      </c>
      <c r="B19" s="28" t="s">
        <v>105</v>
      </c>
      <c r="C19" s="28"/>
      <c r="D19" s="29"/>
      <c r="E19" s="29" t="s">
        <v>101</v>
      </c>
      <c r="F19" s="29" t="s">
        <v>98</v>
      </c>
      <c r="G19" s="24" t="str">
        <f>IF(AND(OR($G$2="Y",$H$2="Y"),I19&lt;5,J19&lt;5),IF(AND(I19=#REF!,J19=#REF!),#REF!+1,1),"")</f>
        <v/>
      </c>
      <c r="H19" s="24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8" t="str">
        <f>IF(ISNA(VLOOKUP(E19,SortLookup!$A$1:$B$5,2,FALSE))," ",VLOOKUP(E19,SortLookup!$A$1:$B$5,2,FALSE))</f>
        <v xml:space="preserve"> </v>
      </c>
      <c r="J19" s="25" t="str">
        <f>IF(ISNA(VLOOKUP(F19,SortLookup!$A$7:$B$11,2,FALSE))," ",VLOOKUP(F19,SortLookup!$A$7:$B$11,2,FALSE))</f>
        <v xml:space="preserve"> </v>
      </c>
      <c r="K19" s="142">
        <f>L19+M19+N19</f>
        <v>44.13</v>
      </c>
      <c r="L19" s="77">
        <f>AB19+AO19+BA19+BL19+BY19+CJ19+CU19+DF19+DQ19+EB19+EM19+EX19+FI19+FT19+GE19+GP19+HA19+HL19+HW19+IH19</f>
        <v>35.130000000000003</v>
      </c>
      <c r="M19" s="26">
        <f>AD19+AQ19+BC19+BN19+CA19+CL19+CW19+DH19+DS19+ED19+EO19+EZ19+FK19+FV19+GG19+GR19+HC19+HN19+HY19+IJ19</f>
        <v>3</v>
      </c>
      <c r="N19" s="30">
        <f>O19/2</f>
        <v>6</v>
      </c>
      <c r="O19" s="118">
        <f>W19+AJ19+AV19+BG19+BT19+CE19+CP19+DA19+DL19+DW19+EH19+ES19+FD19+FO19+FZ19+GK19+GV19+HG19+HR19+IC19</f>
        <v>12</v>
      </c>
      <c r="P19" s="35">
        <v>35.130000000000003</v>
      </c>
      <c r="Q19" s="32"/>
      <c r="R19" s="32"/>
      <c r="S19" s="32"/>
      <c r="T19" s="32"/>
      <c r="U19" s="32"/>
      <c r="V19" s="32"/>
      <c r="W19" s="33">
        <v>12</v>
      </c>
      <c r="X19" s="33">
        <v>1</v>
      </c>
      <c r="Y19" s="33">
        <v>0</v>
      </c>
      <c r="Z19" s="33">
        <v>0</v>
      </c>
      <c r="AA19" s="34">
        <v>0</v>
      </c>
      <c r="AB19" s="31">
        <f>P19+Q19+R19+S19+T19+U19+V19</f>
        <v>35.130000000000003</v>
      </c>
      <c r="AC19" s="30">
        <f>W19/2</f>
        <v>6</v>
      </c>
      <c r="AD19" s="26">
        <f>(X19*3)+(Y19*5)+(Z19*5)+(AA19*20)</f>
        <v>3</v>
      </c>
      <c r="AE19" s="91">
        <f>AB19+AC19+AD19</f>
        <v>44.13</v>
      </c>
      <c r="AF19" s="35"/>
      <c r="AG19" s="32"/>
      <c r="AH19" s="32"/>
      <c r="AI19" s="32"/>
      <c r="AJ19" s="33"/>
      <c r="AK19" s="33"/>
      <c r="AL19" s="33"/>
      <c r="AM19" s="33"/>
      <c r="AN19" s="34"/>
      <c r="AO19" s="31">
        <f>AF19+AG19+AH19+AI19</f>
        <v>0</v>
      </c>
      <c r="AP19" s="30">
        <f>AJ19/2</f>
        <v>0</v>
      </c>
      <c r="AQ19" s="26">
        <f>(AK19*3)+(AL19*5)+(AM19*5)+(AN19*20)</f>
        <v>0</v>
      </c>
      <c r="AR19" s="59">
        <f>AO19+AP19+AQ19</f>
        <v>0</v>
      </c>
      <c r="AS19" s="35"/>
      <c r="AT19" s="32"/>
      <c r="AU19" s="32"/>
      <c r="AV19" s="33"/>
      <c r="AW19" s="33"/>
      <c r="AX19" s="33"/>
      <c r="AY19" s="33"/>
      <c r="AZ19" s="34"/>
      <c r="BA19" s="31">
        <f>AS19+AT19+AU19</f>
        <v>0</v>
      </c>
      <c r="BB19" s="30">
        <f>AV19/2</f>
        <v>0</v>
      </c>
      <c r="BC19" s="26">
        <f>(AW19*3)+(AX19*5)+(AY19*5)+(AZ19*20)</f>
        <v>0</v>
      </c>
      <c r="BD19" s="59">
        <f>BA19+BB19+BC19</f>
        <v>0</v>
      </c>
      <c r="BE19" s="31"/>
      <c r="BF19" s="56"/>
      <c r="BG19" s="33"/>
      <c r="BH19" s="33"/>
      <c r="BI19" s="33"/>
      <c r="BJ19" s="33"/>
      <c r="BK19" s="34"/>
      <c r="BL19" s="52">
        <f>BE19+BF19</f>
        <v>0</v>
      </c>
      <c r="BM19" s="45">
        <f>BG19/2</f>
        <v>0</v>
      </c>
      <c r="BN19" s="44">
        <f>(BH19*3)+(BI19*5)+(BJ19*5)+(BK19*20)</f>
        <v>0</v>
      </c>
      <c r="BO19" s="43">
        <f>BL19+BM19+BN19</f>
        <v>0</v>
      </c>
      <c r="BP19" s="35"/>
      <c r="BQ19" s="32"/>
      <c r="BR19" s="32"/>
      <c r="BS19" s="32"/>
      <c r="BT19" s="33"/>
      <c r="BU19" s="33"/>
      <c r="BV19" s="33"/>
      <c r="BW19" s="33"/>
      <c r="BX19" s="34"/>
      <c r="BY19" s="31">
        <f>BP19+BQ19+BR19+BS19</f>
        <v>0</v>
      </c>
      <c r="BZ19" s="30">
        <f>BT19/2</f>
        <v>0</v>
      </c>
      <c r="CA19" s="36">
        <f>(BU19*3)+(BV19*5)+(BW19*5)+(BX19*20)</f>
        <v>0</v>
      </c>
      <c r="CB19" s="95">
        <f>BY19+BZ19+CA19</f>
        <v>0</v>
      </c>
      <c r="CC19" s="35"/>
      <c r="CD19" s="32"/>
      <c r="CE19" s="33"/>
      <c r="CF19" s="33"/>
      <c r="CG19" s="33"/>
      <c r="CH19" s="33"/>
      <c r="CI19" s="34"/>
      <c r="CJ19" s="31">
        <f>CC19+CD19</f>
        <v>0</v>
      </c>
      <c r="CK19" s="30">
        <f>CE19/2</f>
        <v>0</v>
      </c>
      <c r="CL19" s="26">
        <f>(CF19*3)+(CG19*5)+(CH19*5)+(CI19*20)</f>
        <v>0</v>
      </c>
      <c r="CM19" s="91">
        <f>CJ19+CK19+CL19</f>
        <v>0</v>
      </c>
      <c r="CU19" s="96"/>
      <c r="CX19" s="97"/>
      <c r="CY19" s="49"/>
      <c r="DF19" s="96"/>
      <c r="DI19" s="97"/>
      <c r="DJ19" s="49"/>
      <c r="DQ19" s="96"/>
      <c r="DT19" s="97"/>
      <c r="DU19" s="49"/>
      <c r="EB19" s="96"/>
      <c r="EE19" s="97"/>
      <c r="EF19" s="49"/>
      <c r="EM19" s="96"/>
      <c r="EP19" s="97"/>
      <c r="EQ19" s="49"/>
      <c r="EX19" s="96"/>
      <c r="FA19" s="97"/>
      <c r="FB19" s="49"/>
      <c r="FI19" s="96"/>
      <c r="FL19" s="97"/>
      <c r="FM19" s="49"/>
      <c r="FT19" s="96"/>
      <c r="FW19" s="97"/>
      <c r="FX19" s="49"/>
      <c r="GE19" s="96"/>
      <c r="GH19" s="97"/>
      <c r="GI19" s="49"/>
      <c r="GP19" s="96"/>
      <c r="GS19" s="97"/>
      <c r="GT19" s="49"/>
      <c r="HA19" s="96"/>
      <c r="HD19" s="97"/>
      <c r="HE19" s="49"/>
      <c r="HL19" s="96"/>
      <c r="HO19" s="97"/>
      <c r="HP19" s="49"/>
      <c r="HW19" s="96"/>
      <c r="HZ19" s="97"/>
      <c r="IA19" s="49"/>
      <c r="IH19" s="96"/>
      <c r="IL19" s="49"/>
      <c r="IO19" s="4"/>
    </row>
    <row r="20" spans="1:251" x14ac:dyDescent="0.25">
      <c r="A20" s="193">
        <v>3</v>
      </c>
      <c r="B20" s="28" t="s">
        <v>104</v>
      </c>
      <c r="C20" s="28"/>
      <c r="D20" s="29"/>
      <c r="E20" s="29" t="s">
        <v>101</v>
      </c>
      <c r="F20" s="29" t="s">
        <v>98</v>
      </c>
      <c r="G20" s="24" t="str">
        <f>IF(AND(OR($G$2="Y",$H$2="Y"),I20&lt;5,J20&lt;5),IF(AND(I20=#REF!,J20=#REF!),#REF!+1,1),"")</f>
        <v/>
      </c>
      <c r="H20" s="24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8" t="str">
        <f>IF(ISNA(VLOOKUP(E20,SortLookup!$A$1:$B$5,2,FALSE))," ",VLOOKUP(E20,SortLookup!$A$1:$B$5,2,FALSE))</f>
        <v xml:space="preserve"> </v>
      </c>
      <c r="J20" s="25" t="str">
        <f>IF(ISNA(VLOOKUP(F20,SortLookup!$A$7:$B$11,2,FALSE))," ",VLOOKUP(F20,SortLookup!$A$7:$B$11,2,FALSE))</f>
        <v xml:space="preserve"> </v>
      </c>
      <c r="K20" s="142">
        <f>L20+M20+N20</f>
        <v>58.01</v>
      </c>
      <c r="L20" s="77">
        <f>AB20+AO20+BA20+BL20+BY20+CJ20+CU20+DF20+DQ20+EB20+EM20+EX20+FI20+FT20+GE20+GP20+HA20+HL20+HW20+IH20</f>
        <v>50.51</v>
      </c>
      <c r="M20" s="26">
        <f>AD20+AQ20+BC20+BN20+CA20+CL20+CW20+DH20+DS20+ED20+EO20+EZ20+FK20+FV20+GG20+GR20+HC20+HN20+HY20+IJ20</f>
        <v>3</v>
      </c>
      <c r="N20" s="30">
        <f>O20/2</f>
        <v>4.5</v>
      </c>
      <c r="O20" s="118">
        <f>W20+AJ20+AV20+BG20+BT20+CE20+CP20+DA20+DL20+DW20+EH20+ES20+FD20+FO20+FZ20+GK20+GV20+HG20+HR20+IC20</f>
        <v>9</v>
      </c>
      <c r="P20" s="35">
        <v>50.51</v>
      </c>
      <c r="Q20" s="32"/>
      <c r="R20" s="32"/>
      <c r="S20" s="32"/>
      <c r="T20" s="32"/>
      <c r="U20" s="32"/>
      <c r="V20" s="32"/>
      <c r="W20" s="33">
        <v>9</v>
      </c>
      <c r="X20" s="33">
        <v>1</v>
      </c>
      <c r="Y20" s="33">
        <v>0</v>
      </c>
      <c r="Z20" s="33">
        <v>0</v>
      </c>
      <c r="AA20" s="34">
        <v>0</v>
      </c>
      <c r="AB20" s="31">
        <f>P20+Q20+R20+S20+T20+U20+V20</f>
        <v>50.51</v>
      </c>
      <c r="AC20" s="30">
        <f>W20/2</f>
        <v>4.5</v>
      </c>
      <c r="AD20" s="26">
        <f>(X20*3)+(Y20*5)+(Z20*5)+(AA20*20)</f>
        <v>3</v>
      </c>
      <c r="AE20" s="91">
        <f>AB20+AC20+AD20</f>
        <v>58.01</v>
      </c>
      <c r="AF20" s="35"/>
      <c r="AG20" s="32"/>
      <c r="AH20" s="32"/>
      <c r="AI20" s="32"/>
      <c r="AJ20" s="33"/>
      <c r="AK20" s="33"/>
      <c r="AL20" s="33"/>
      <c r="AM20" s="33"/>
      <c r="AN20" s="34"/>
      <c r="AO20" s="31">
        <f>AF20+AG20+AH20+AI20</f>
        <v>0</v>
      </c>
      <c r="AP20" s="30">
        <f>AJ20/2</f>
        <v>0</v>
      </c>
      <c r="AQ20" s="26">
        <f>(AK20*3)+(AL20*5)+(AM20*5)+(AN20*20)</f>
        <v>0</v>
      </c>
      <c r="AR20" s="59">
        <f>AO20+AP20+AQ20</f>
        <v>0</v>
      </c>
      <c r="AS20" s="35"/>
      <c r="AT20" s="32"/>
      <c r="AU20" s="32"/>
      <c r="AV20" s="33"/>
      <c r="AW20" s="33"/>
      <c r="AX20" s="33"/>
      <c r="AY20" s="33"/>
      <c r="AZ20" s="34"/>
      <c r="BA20" s="31">
        <f>AS20+AT20+AU20</f>
        <v>0</v>
      </c>
      <c r="BB20" s="30">
        <f>AV20/2</f>
        <v>0</v>
      </c>
      <c r="BC20" s="26">
        <f>(AW20*3)+(AX20*5)+(AY20*5)+(AZ20*20)</f>
        <v>0</v>
      </c>
      <c r="BD20" s="59">
        <f>BA20+BB20+BC20</f>
        <v>0</v>
      </c>
      <c r="BE20" s="31"/>
      <c r="BF20" s="56"/>
      <c r="BG20" s="33"/>
      <c r="BH20" s="33"/>
      <c r="BI20" s="33"/>
      <c r="BJ20" s="33"/>
      <c r="BK20" s="34"/>
      <c r="BL20" s="52">
        <f>BE20+BF20</f>
        <v>0</v>
      </c>
      <c r="BM20" s="45">
        <f>BG20/2</f>
        <v>0</v>
      </c>
      <c r="BN20" s="44">
        <f>(BH20*3)+(BI20*5)+(BJ20*5)+(BK20*20)</f>
        <v>0</v>
      </c>
      <c r="BO20" s="43">
        <f>BL20+BM20+BN20</f>
        <v>0</v>
      </c>
      <c r="BP20" s="35"/>
      <c r="BQ20" s="32"/>
      <c r="BR20" s="32"/>
      <c r="BS20" s="32"/>
      <c r="BT20" s="33"/>
      <c r="BU20" s="33"/>
      <c r="BV20" s="33"/>
      <c r="BW20" s="33"/>
      <c r="BX20" s="34"/>
      <c r="BY20" s="31">
        <f>BP20+BQ20+BR20+BS20</f>
        <v>0</v>
      </c>
      <c r="BZ20" s="30">
        <f>BT20/2</f>
        <v>0</v>
      </c>
      <c r="CA20" s="36">
        <f>(BU20*3)+(BV20*5)+(BW20*5)+(BX20*20)</f>
        <v>0</v>
      </c>
      <c r="CB20" s="95">
        <f>BY20+BZ20+CA20</f>
        <v>0</v>
      </c>
      <c r="CC20" s="35"/>
      <c r="CD20" s="32"/>
      <c r="CE20" s="33"/>
      <c r="CF20" s="33"/>
      <c r="CG20" s="33"/>
      <c r="CH20" s="33"/>
      <c r="CI20" s="34"/>
      <c r="CJ20" s="31">
        <f>CC20+CD20</f>
        <v>0</v>
      </c>
      <c r="CK20" s="30">
        <f>CE20/2</f>
        <v>0</v>
      </c>
      <c r="CL20" s="26">
        <f>(CF20*3)+(CG20*5)+(CH20*5)+(CI20*20)</f>
        <v>0</v>
      </c>
      <c r="CM20" s="91">
        <f>CJ20+CK20+CL20</f>
        <v>0</v>
      </c>
      <c r="CN20" s="1"/>
      <c r="CO20" s="1"/>
      <c r="CP20" s="2"/>
      <c r="CQ20" s="2"/>
      <c r="CR20" s="2"/>
      <c r="CS20" s="2"/>
      <c r="CT20" s="2"/>
      <c r="CU20" s="7"/>
      <c r="CV20" s="14"/>
      <c r="CW20" s="6"/>
      <c r="CX20" s="15"/>
      <c r="CY20" s="16"/>
      <c r="CZ20" s="1"/>
      <c r="DA20" s="2"/>
      <c r="DB20" s="2"/>
      <c r="DC20" s="2"/>
      <c r="DD20" s="2"/>
      <c r="DE20" s="2"/>
      <c r="DF20" s="7"/>
      <c r="DG20" s="14"/>
      <c r="DH20" s="6"/>
      <c r="DI20" s="15"/>
      <c r="DJ20" s="16"/>
      <c r="DK20" s="1"/>
      <c r="DL20" s="2"/>
      <c r="DM20" s="2"/>
      <c r="DN20" s="2"/>
      <c r="DO20" s="2"/>
      <c r="DP20" s="2"/>
      <c r="DQ20" s="7"/>
      <c r="DR20" s="14"/>
      <c r="DS20" s="6"/>
      <c r="DT20" s="15"/>
      <c r="DU20" s="16"/>
      <c r="DV20" s="1"/>
      <c r="DW20" s="2"/>
      <c r="DX20" s="2"/>
      <c r="DY20" s="2"/>
      <c r="DZ20" s="2"/>
      <c r="EA20" s="2"/>
      <c r="EB20" s="7"/>
      <c r="EC20" s="14"/>
      <c r="ED20" s="6"/>
      <c r="EE20" s="15"/>
      <c r="EF20" s="16"/>
      <c r="EG20" s="1"/>
      <c r="EH20" s="2"/>
      <c r="EI20" s="2"/>
      <c r="EJ20" s="2"/>
      <c r="EK20" s="2"/>
      <c r="EL20" s="2"/>
      <c r="EM20" s="7"/>
      <c r="EN20" s="14"/>
      <c r="EO20" s="6"/>
      <c r="EP20" s="15"/>
      <c r="EQ20" s="16"/>
      <c r="ER20" s="1"/>
      <c r="ES20" s="2"/>
      <c r="ET20" s="2"/>
      <c r="EU20" s="2"/>
      <c r="EV20" s="2"/>
      <c r="EW20" s="2"/>
      <c r="EX20" s="7"/>
      <c r="EY20" s="14"/>
      <c r="EZ20" s="6"/>
      <c r="FA20" s="15"/>
      <c r="FB20" s="16"/>
      <c r="FC20" s="1"/>
      <c r="FD20" s="2"/>
      <c r="FE20" s="2"/>
      <c r="FF20" s="2"/>
      <c r="FG20" s="2"/>
      <c r="FH20" s="2"/>
      <c r="FI20" s="7"/>
      <c r="FJ20" s="14"/>
      <c r="FK20" s="6"/>
      <c r="FL20" s="15"/>
      <c r="FM20" s="16"/>
      <c r="FN20" s="1"/>
      <c r="FO20" s="2"/>
      <c r="FP20" s="2"/>
      <c r="FQ20" s="2"/>
      <c r="FR20" s="2"/>
      <c r="FS20" s="2"/>
      <c r="FT20" s="7"/>
      <c r="FU20" s="14"/>
      <c r="FV20" s="6"/>
      <c r="FW20" s="15"/>
      <c r="FX20" s="16"/>
      <c r="FY20" s="1"/>
      <c r="FZ20" s="2"/>
      <c r="GA20" s="2"/>
      <c r="GB20" s="2"/>
      <c r="GC20" s="2"/>
      <c r="GD20" s="2"/>
      <c r="GE20" s="7"/>
      <c r="GF20" s="14"/>
      <c r="GG20" s="6"/>
      <c r="GH20" s="15"/>
      <c r="GI20" s="16"/>
      <c r="GJ20" s="1"/>
      <c r="GK20" s="2"/>
      <c r="GL20" s="2"/>
      <c r="GM20" s="2"/>
      <c r="GN20" s="2"/>
      <c r="GO20" s="2"/>
      <c r="GP20" s="7"/>
      <c r="GQ20" s="14"/>
      <c r="GR20" s="6"/>
      <c r="GS20" s="15"/>
      <c r="GT20" s="16"/>
      <c r="GU20" s="1"/>
      <c r="GV20" s="2"/>
      <c r="GW20" s="2"/>
      <c r="GX20" s="2"/>
      <c r="GY20" s="2"/>
      <c r="GZ20" s="2"/>
      <c r="HA20" s="7"/>
      <c r="HB20" s="14"/>
      <c r="HC20" s="6"/>
      <c r="HD20" s="15"/>
      <c r="HE20" s="16"/>
      <c r="HF20" s="1"/>
      <c r="HG20" s="2"/>
      <c r="HH20" s="2"/>
      <c r="HI20" s="2"/>
      <c r="HJ20" s="2"/>
      <c r="HK20" s="2"/>
      <c r="HL20" s="7"/>
      <c r="HM20" s="14"/>
      <c r="HN20" s="6"/>
      <c r="HO20" s="15"/>
      <c r="HP20" s="16"/>
      <c r="HQ20" s="1"/>
      <c r="HR20" s="2"/>
      <c r="HS20" s="2"/>
      <c r="HT20" s="2"/>
      <c r="HU20" s="2"/>
      <c r="HV20" s="2"/>
      <c r="HW20" s="7"/>
      <c r="HX20" s="14"/>
      <c r="HY20" s="6"/>
      <c r="HZ20" s="15"/>
      <c r="IA20" s="16"/>
      <c r="IB20" s="1"/>
      <c r="IC20" s="2"/>
      <c r="ID20" s="2"/>
      <c r="IE20" s="2"/>
      <c r="IF20" s="2"/>
      <c r="IG20" s="2"/>
      <c r="IH20" s="7"/>
      <c r="II20" s="14"/>
      <c r="IJ20" s="6"/>
      <c r="IK20" s="48"/>
      <c r="IL20" s="49"/>
    </row>
    <row r="21" spans="1:251" ht="3" customHeight="1" x14ac:dyDescent="0.25">
      <c r="A21" s="201"/>
      <c r="B21" s="155"/>
      <c r="C21" s="155"/>
      <c r="D21" s="156"/>
      <c r="E21" s="156"/>
      <c r="F21" s="156"/>
      <c r="G21" s="159"/>
      <c r="H21" s="159"/>
      <c r="I21" s="160"/>
      <c r="J21" s="161"/>
      <c r="K21" s="202"/>
      <c r="L21" s="203"/>
      <c r="M21" s="173"/>
      <c r="N21" s="172"/>
      <c r="O21" s="204"/>
      <c r="P21" s="167"/>
      <c r="Q21" s="168"/>
      <c r="R21" s="168"/>
      <c r="S21" s="168"/>
      <c r="T21" s="168"/>
      <c r="U21" s="168"/>
      <c r="V21" s="168"/>
      <c r="W21" s="169"/>
      <c r="X21" s="169"/>
      <c r="Y21" s="169"/>
      <c r="Z21" s="169"/>
      <c r="AA21" s="170"/>
      <c r="AB21" s="171"/>
      <c r="AC21" s="172"/>
      <c r="AD21" s="173"/>
      <c r="AE21" s="205"/>
      <c r="AF21" s="35"/>
      <c r="AG21" s="32"/>
      <c r="AH21" s="32"/>
      <c r="AI21" s="32"/>
      <c r="AJ21" s="33"/>
      <c r="AK21" s="33"/>
      <c r="AL21" s="33"/>
      <c r="AM21" s="33"/>
      <c r="AN21" s="34"/>
      <c r="AO21" s="31"/>
      <c r="AP21" s="30"/>
      <c r="AQ21" s="26"/>
      <c r="AR21" s="59"/>
      <c r="AS21" s="35"/>
      <c r="AT21" s="32"/>
      <c r="AU21" s="32"/>
      <c r="AV21" s="33"/>
      <c r="AW21" s="33"/>
      <c r="AX21" s="33"/>
      <c r="AY21" s="33"/>
      <c r="AZ21" s="34"/>
      <c r="BA21" s="31"/>
      <c r="BB21" s="30"/>
      <c r="BC21" s="26"/>
      <c r="BD21" s="59"/>
      <c r="BE21" s="31"/>
      <c r="BF21" s="56"/>
      <c r="BG21" s="33"/>
      <c r="BH21" s="33"/>
      <c r="BI21" s="33"/>
      <c r="BJ21" s="33"/>
      <c r="BK21" s="34"/>
      <c r="BL21" s="52"/>
      <c r="BM21" s="45"/>
      <c r="BN21" s="44"/>
      <c r="BO21" s="43"/>
      <c r="BP21" s="35"/>
      <c r="BQ21" s="32"/>
      <c r="BR21" s="32"/>
      <c r="BS21" s="32"/>
      <c r="BT21" s="33"/>
      <c r="BU21" s="33"/>
      <c r="BV21" s="33"/>
      <c r="BW21" s="33"/>
      <c r="BX21" s="34"/>
      <c r="BY21" s="31"/>
      <c r="BZ21" s="30"/>
      <c r="CA21" s="36"/>
      <c r="CB21" s="95"/>
      <c r="CC21" s="35"/>
      <c r="CD21" s="32"/>
      <c r="CE21" s="33"/>
      <c r="CF21" s="33"/>
      <c r="CG21" s="33"/>
      <c r="CH21" s="33"/>
      <c r="CI21" s="34"/>
      <c r="CJ21" s="31"/>
      <c r="CK21" s="30"/>
      <c r="CL21" s="26"/>
      <c r="CM21" s="91"/>
      <c r="CN21" s="1"/>
      <c r="CO21" s="1"/>
      <c r="CP21" s="2"/>
      <c r="CQ21" s="2"/>
      <c r="CR21" s="2"/>
      <c r="CS21" s="2"/>
      <c r="CT21" s="2"/>
      <c r="CU21" s="7"/>
      <c r="CV21" s="14"/>
      <c r="CW21" s="6"/>
      <c r="CX21" s="15"/>
      <c r="CY21" s="16"/>
      <c r="CZ21" s="1"/>
      <c r="DA21" s="2"/>
      <c r="DB21" s="2"/>
      <c r="DC21" s="2"/>
      <c r="DD21" s="2"/>
      <c r="DE21" s="2"/>
      <c r="DF21" s="7"/>
      <c r="DG21" s="14"/>
      <c r="DH21" s="6"/>
      <c r="DI21" s="15"/>
      <c r="DJ21" s="16"/>
      <c r="DK21" s="1"/>
      <c r="DL21" s="2"/>
      <c r="DM21" s="2"/>
      <c r="DN21" s="2"/>
      <c r="DO21" s="2"/>
      <c r="DP21" s="2"/>
      <c r="DQ21" s="7"/>
      <c r="DR21" s="14"/>
      <c r="DS21" s="6"/>
      <c r="DT21" s="15"/>
      <c r="DU21" s="16"/>
      <c r="DV21" s="1"/>
      <c r="DW21" s="2"/>
      <c r="DX21" s="2"/>
      <c r="DY21" s="2"/>
      <c r="DZ21" s="2"/>
      <c r="EA21" s="2"/>
      <c r="EB21" s="7"/>
      <c r="EC21" s="14"/>
      <c r="ED21" s="6"/>
      <c r="EE21" s="15"/>
      <c r="EF21" s="16"/>
      <c r="EG21" s="1"/>
      <c r="EH21" s="2"/>
      <c r="EI21" s="2"/>
      <c r="EJ21" s="2"/>
      <c r="EK21" s="2"/>
      <c r="EL21" s="2"/>
      <c r="EM21" s="7"/>
      <c r="EN21" s="14"/>
      <c r="EO21" s="6"/>
      <c r="EP21" s="15"/>
      <c r="EQ21" s="16"/>
      <c r="ER21" s="1"/>
      <c r="ES21" s="2"/>
      <c r="ET21" s="2"/>
      <c r="EU21" s="2"/>
      <c r="EV21" s="2"/>
      <c r="EW21" s="2"/>
      <c r="EX21" s="7"/>
      <c r="EY21" s="14"/>
      <c r="EZ21" s="6"/>
      <c r="FA21" s="15"/>
      <c r="FB21" s="16"/>
      <c r="FC21" s="1"/>
      <c r="FD21" s="2"/>
      <c r="FE21" s="2"/>
      <c r="FF21" s="2"/>
      <c r="FG21" s="2"/>
      <c r="FH21" s="2"/>
      <c r="FI21" s="7"/>
      <c r="FJ21" s="14"/>
      <c r="FK21" s="6"/>
      <c r="FL21" s="15"/>
      <c r="FM21" s="16"/>
      <c r="FN21" s="1"/>
      <c r="FO21" s="2"/>
      <c r="FP21" s="2"/>
      <c r="FQ21" s="2"/>
      <c r="FR21" s="2"/>
      <c r="FS21" s="2"/>
      <c r="FT21" s="7"/>
      <c r="FU21" s="14"/>
      <c r="FV21" s="6"/>
      <c r="FW21" s="15"/>
      <c r="FX21" s="16"/>
      <c r="FY21" s="1"/>
      <c r="FZ21" s="2"/>
      <c r="GA21" s="2"/>
      <c r="GB21" s="2"/>
      <c r="GC21" s="2"/>
      <c r="GD21" s="2"/>
      <c r="GE21" s="7"/>
      <c r="GF21" s="14"/>
      <c r="GG21" s="6"/>
      <c r="GH21" s="15"/>
      <c r="GI21" s="16"/>
      <c r="GJ21" s="1"/>
      <c r="GK21" s="2"/>
      <c r="GL21" s="2"/>
      <c r="GM21" s="2"/>
      <c r="GN21" s="2"/>
      <c r="GO21" s="2"/>
      <c r="GP21" s="7"/>
      <c r="GQ21" s="14"/>
      <c r="GR21" s="6"/>
      <c r="GS21" s="15"/>
      <c r="GT21" s="16"/>
      <c r="GU21" s="1"/>
      <c r="GV21" s="2"/>
      <c r="GW21" s="2"/>
      <c r="GX21" s="2"/>
      <c r="GY21" s="2"/>
      <c r="GZ21" s="2"/>
      <c r="HA21" s="7"/>
      <c r="HB21" s="14"/>
      <c r="HC21" s="6"/>
      <c r="HD21" s="15"/>
      <c r="HE21" s="16"/>
      <c r="HF21" s="1"/>
      <c r="HG21" s="2"/>
      <c r="HH21" s="2"/>
      <c r="HI21" s="2"/>
      <c r="HJ21" s="2"/>
      <c r="HK21" s="2"/>
      <c r="HL21" s="7"/>
      <c r="HM21" s="14"/>
      <c r="HN21" s="6"/>
      <c r="HO21" s="15"/>
      <c r="HP21" s="16"/>
      <c r="HQ21" s="1"/>
      <c r="HR21" s="2"/>
      <c r="HS21" s="2"/>
      <c r="HT21" s="2"/>
      <c r="HU21" s="2"/>
      <c r="HV21" s="2"/>
      <c r="HW21" s="7"/>
      <c r="HX21" s="14"/>
      <c r="HY21" s="6"/>
      <c r="HZ21" s="15"/>
      <c r="IA21" s="16"/>
      <c r="IB21" s="1"/>
      <c r="IC21" s="2"/>
      <c r="ID21" s="2"/>
      <c r="IE21" s="2"/>
      <c r="IF21" s="2"/>
      <c r="IG21" s="2"/>
      <c r="IH21" s="7"/>
      <c r="II21" s="14"/>
      <c r="IJ21" s="6"/>
      <c r="IK21" s="48"/>
      <c r="IL21" s="49"/>
    </row>
    <row r="22" spans="1:251" x14ac:dyDescent="0.25">
      <c r="A22" s="193">
        <v>1</v>
      </c>
      <c r="B22" s="28" t="s">
        <v>115</v>
      </c>
      <c r="C22" s="28"/>
      <c r="D22" s="29"/>
      <c r="E22" s="29" t="s">
        <v>101</v>
      </c>
      <c r="F22" s="29" t="s">
        <v>101</v>
      </c>
      <c r="G22" s="24" t="str">
        <f>IF(AND(OR($G$2="Y",$H$2="Y"),I22&lt;5,J22&lt;5),IF(AND(I22=#REF!,J22=#REF!),#REF!+1,1),"")</f>
        <v/>
      </c>
      <c r="H22" s="24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8" t="str">
        <f>IF(ISNA(VLOOKUP(E22,SortLookup!$A$1:$B$5,2,FALSE))," ",VLOOKUP(E22,SortLookup!$A$1:$B$5,2,FALSE))</f>
        <v xml:space="preserve"> </v>
      </c>
      <c r="J22" s="25" t="str">
        <f>IF(ISNA(VLOOKUP(F22,SortLookup!$A$7:$B$11,2,FALSE))," ",VLOOKUP(F22,SortLookup!$A$7:$B$11,2,FALSE))</f>
        <v xml:space="preserve"> </v>
      </c>
      <c r="K22" s="142">
        <f>L22+M22+N22</f>
        <v>31.19</v>
      </c>
      <c r="L22" s="77">
        <f>AB22+AO22+BA22+BL22+BY22+CJ22+CU22+DF22+DQ22+EB22+EM22+EX22+FI22+FT22+GE22+GP22+HA22+HL22+HW22+IH22</f>
        <v>24.69</v>
      </c>
      <c r="M22" s="26">
        <f>AD22+AQ22+BC22+BN22+CA22+CL22+CW22+DH22+DS22+ED22+EO22+EZ22+FK22+FV22+GG22+GR22+HC22+HN22+HY22+IJ22</f>
        <v>0</v>
      </c>
      <c r="N22" s="30">
        <f>O22/2</f>
        <v>6.5</v>
      </c>
      <c r="O22" s="118">
        <f>W22+AJ22+AV22+BG22+BT22+CE22+CP22+DA22+DL22+DW22+EH22+ES22+FD22+FO22+FZ22+GK22+GV22+HG22+HR22+IC22</f>
        <v>13</v>
      </c>
      <c r="P22" s="35">
        <v>24.69</v>
      </c>
      <c r="Q22" s="32"/>
      <c r="R22" s="32"/>
      <c r="S22" s="32"/>
      <c r="T22" s="32"/>
      <c r="U22" s="32"/>
      <c r="V22" s="32"/>
      <c r="W22" s="33">
        <v>13</v>
      </c>
      <c r="X22" s="33">
        <v>0</v>
      </c>
      <c r="Y22" s="33">
        <v>0</v>
      </c>
      <c r="Z22" s="33">
        <v>0</v>
      </c>
      <c r="AA22" s="34">
        <v>0</v>
      </c>
      <c r="AB22" s="31">
        <f>P22+Q22+R22+S22+T22+U22+V22</f>
        <v>24.69</v>
      </c>
      <c r="AC22" s="30">
        <f>W22/2</f>
        <v>6.5</v>
      </c>
      <c r="AD22" s="26">
        <f>(X22*3)+(Y22*5)+(Z22*5)+(AA22*20)</f>
        <v>0</v>
      </c>
      <c r="AE22" s="91">
        <f>AB22+AC22+AD22</f>
        <v>31.19</v>
      </c>
      <c r="AF22" s="35"/>
      <c r="AG22" s="32"/>
      <c r="AH22" s="32"/>
      <c r="AI22" s="32"/>
      <c r="AJ22" s="33"/>
      <c r="AK22" s="33"/>
      <c r="AL22" s="33"/>
      <c r="AM22" s="33"/>
      <c r="AN22" s="34"/>
      <c r="AO22" s="31">
        <f>AF22+AG22+AH22+AI22</f>
        <v>0</v>
      </c>
      <c r="AP22" s="30">
        <f>AJ22/2</f>
        <v>0</v>
      </c>
      <c r="AQ22" s="26">
        <f>(AK22*3)+(AL22*5)+(AM22*5)+(AN22*20)</f>
        <v>0</v>
      </c>
      <c r="AR22" s="59">
        <f>AO22+AP22+AQ22</f>
        <v>0</v>
      </c>
      <c r="AS22" s="35"/>
      <c r="AT22" s="32"/>
      <c r="AU22" s="32"/>
      <c r="AV22" s="33"/>
      <c r="AW22" s="33"/>
      <c r="AX22" s="33"/>
      <c r="AY22" s="33"/>
      <c r="AZ22" s="34"/>
      <c r="BA22" s="31">
        <f>AS22+AT22+AU22</f>
        <v>0</v>
      </c>
      <c r="BB22" s="30">
        <f>AV22/2</f>
        <v>0</v>
      </c>
      <c r="BC22" s="26">
        <f>(AW22*3)+(AX22*5)+(AY22*5)+(AZ22*20)</f>
        <v>0</v>
      </c>
      <c r="BD22" s="59">
        <f>BA22+BB22+BC22</f>
        <v>0</v>
      </c>
      <c r="BE22" s="31"/>
      <c r="BF22" s="56"/>
      <c r="BG22" s="33"/>
      <c r="BH22" s="33"/>
      <c r="BI22" s="33"/>
      <c r="BJ22" s="33"/>
      <c r="BK22" s="34"/>
      <c r="BL22" s="52">
        <f>BE22+BF22</f>
        <v>0</v>
      </c>
      <c r="BM22" s="45">
        <f>BG22/2</f>
        <v>0</v>
      </c>
      <c r="BN22" s="44">
        <f>(BH22*3)+(BI22*5)+(BJ22*5)+(BK22*20)</f>
        <v>0</v>
      </c>
      <c r="BO22" s="43">
        <f>BL22+BM22+BN22</f>
        <v>0</v>
      </c>
      <c r="BP22" s="35"/>
      <c r="BQ22" s="32"/>
      <c r="BR22" s="32"/>
      <c r="BS22" s="32"/>
      <c r="BT22" s="33"/>
      <c r="BU22" s="33"/>
      <c r="BV22" s="33"/>
      <c r="BW22" s="33"/>
      <c r="BX22" s="34"/>
      <c r="BY22" s="31">
        <f>BP22+BQ22+BR22+BS22</f>
        <v>0</v>
      </c>
      <c r="BZ22" s="30">
        <f>BT22/2</f>
        <v>0</v>
      </c>
      <c r="CA22" s="36">
        <f>(BU22*3)+(BV22*5)+(BW22*5)+(BX22*20)</f>
        <v>0</v>
      </c>
      <c r="CB22" s="95">
        <f>BY22+BZ22+CA22</f>
        <v>0</v>
      </c>
      <c r="CC22" s="35"/>
      <c r="CD22" s="32"/>
      <c r="CE22" s="33"/>
      <c r="CF22" s="33"/>
      <c r="CG22" s="33"/>
      <c r="CH22" s="33"/>
      <c r="CI22" s="34"/>
      <c r="CJ22" s="31">
        <f>CC22+CD22</f>
        <v>0</v>
      </c>
      <c r="CK22" s="30">
        <f>CE22/2</f>
        <v>0</v>
      </c>
      <c r="CL22" s="26">
        <f>(CF22*3)+(CG22*5)+(CH22*5)+(CI22*20)</f>
        <v>0</v>
      </c>
      <c r="CM22" s="91">
        <f>CJ22+CK22+CL22</f>
        <v>0</v>
      </c>
      <c r="CU22" s="96"/>
      <c r="CX22" s="97"/>
      <c r="CY22" s="49"/>
      <c r="DF22" s="96"/>
      <c r="DI22" s="97"/>
      <c r="DJ22" s="49"/>
      <c r="DQ22" s="96"/>
      <c r="DT22" s="97"/>
      <c r="DU22" s="49"/>
      <c r="EB22" s="96"/>
      <c r="EE22" s="97"/>
      <c r="EF22" s="49"/>
      <c r="EM22" s="96"/>
      <c r="EP22" s="97"/>
      <c r="EQ22" s="49"/>
      <c r="EX22" s="96"/>
      <c r="FA22" s="97"/>
      <c r="FB22" s="49"/>
      <c r="FI22" s="96"/>
      <c r="FL22" s="97"/>
      <c r="FM22" s="49"/>
      <c r="FT22" s="96"/>
      <c r="FW22" s="97"/>
      <c r="FX22" s="49"/>
      <c r="GE22" s="96"/>
      <c r="GH22" s="97"/>
      <c r="GI22" s="49"/>
      <c r="GP22" s="96"/>
      <c r="GS22" s="97"/>
      <c r="GT22" s="49"/>
      <c r="HA22" s="96"/>
      <c r="HD22" s="97"/>
      <c r="HE22" s="49"/>
      <c r="HL22" s="96"/>
      <c r="HO22" s="97"/>
      <c r="HP22" s="49"/>
      <c r="HW22" s="96"/>
      <c r="HZ22" s="97"/>
      <c r="IA22" s="49"/>
      <c r="IH22" s="96"/>
      <c r="IL22" s="49"/>
    </row>
    <row r="23" spans="1:251" x14ac:dyDescent="0.25">
      <c r="A23" s="193">
        <v>2</v>
      </c>
      <c r="B23" s="28" t="s">
        <v>108</v>
      </c>
      <c r="C23" s="28"/>
      <c r="D23" s="29"/>
      <c r="E23" s="29" t="s">
        <v>101</v>
      </c>
      <c r="F23" s="29" t="s">
        <v>101</v>
      </c>
      <c r="G23" s="24" t="str">
        <f>IF(AND(OR($G$2="Y",$H$2="Y"),I23&lt;5,J23&lt;5),IF(AND(I23=I22,J23=J22),G22+1,1),"")</f>
        <v/>
      </c>
      <c r="H23" s="24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8" t="str">
        <f>IF(ISNA(VLOOKUP(E23,SortLookup!$A$1:$B$5,2,FALSE))," ",VLOOKUP(E23,SortLookup!$A$1:$B$5,2,FALSE))</f>
        <v xml:space="preserve"> </v>
      </c>
      <c r="J23" s="25" t="str">
        <f>IF(ISNA(VLOOKUP(F23,SortLookup!$A$7:$B$11,2,FALSE))," ",VLOOKUP(F23,SortLookup!$A$7:$B$11,2,FALSE))</f>
        <v xml:space="preserve"> </v>
      </c>
      <c r="K23" s="142">
        <f>L23+M23+N23</f>
        <v>34.94</v>
      </c>
      <c r="L23" s="77">
        <f>AB23+AO23+BA23+BL23+BY23+CJ23+CU23+DF23+DQ23+EB23+EM23+EX23+FI23+FT23+GE23+GP23+HA23+HL23+HW23+IH23</f>
        <v>30.44</v>
      </c>
      <c r="M23" s="26">
        <f>AD23+AQ23+BC23+BN23+CA23+CL23+CW23+DH23+DS23+ED23+EO23+EZ23+FK23+FV23+GG23+GR23+HC23+HN23+HY23+IJ23</f>
        <v>0</v>
      </c>
      <c r="N23" s="30">
        <f>O23/2</f>
        <v>4.5</v>
      </c>
      <c r="O23" s="118">
        <f>W23+AJ23+AV23+BG23+BT23+CE23+CP23+DA23+DL23+DW23+EH23+ES23+FD23+FO23+FZ23+GK23+GV23+HG23+HR23+IC23</f>
        <v>9</v>
      </c>
      <c r="P23" s="35">
        <v>30.44</v>
      </c>
      <c r="Q23" s="32"/>
      <c r="R23" s="32"/>
      <c r="S23" s="32"/>
      <c r="T23" s="32"/>
      <c r="U23" s="32"/>
      <c r="V23" s="32"/>
      <c r="W23" s="33">
        <v>9</v>
      </c>
      <c r="X23" s="33">
        <v>0</v>
      </c>
      <c r="Y23" s="33">
        <v>0</v>
      </c>
      <c r="Z23" s="33">
        <v>0</v>
      </c>
      <c r="AA23" s="34">
        <v>0</v>
      </c>
      <c r="AB23" s="31">
        <f>P23+Q23+R23+S23+T23+U23+V23</f>
        <v>30.44</v>
      </c>
      <c r="AC23" s="30">
        <f>W23/2</f>
        <v>4.5</v>
      </c>
      <c r="AD23" s="26">
        <f>(X23*3)+(Y23*5)+(Z23*5)+(AA23*20)</f>
        <v>0</v>
      </c>
      <c r="AE23" s="91">
        <f>AB23+AC23+AD23</f>
        <v>34.94</v>
      </c>
      <c r="AF23" s="35"/>
      <c r="AG23" s="32"/>
      <c r="AH23" s="32"/>
      <c r="AI23" s="32"/>
      <c r="AJ23" s="33"/>
      <c r="AK23" s="33"/>
      <c r="AL23" s="33"/>
      <c r="AM23" s="33"/>
      <c r="AN23" s="34"/>
      <c r="AO23" s="31">
        <f>AF23+AG23+AH23+AI23</f>
        <v>0</v>
      </c>
      <c r="AP23" s="30">
        <f>AJ23/2</f>
        <v>0</v>
      </c>
      <c r="AQ23" s="26">
        <f>(AK23*3)+(AL23*5)+(AM23*5)+(AN23*20)</f>
        <v>0</v>
      </c>
      <c r="AR23" s="59">
        <f>AO23+AP23+AQ23</f>
        <v>0</v>
      </c>
      <c r="AS23" s="35"/>
      <c r="AT23" s="32"/>
      <c r="AU23" s="32"/>
      <c r="AV23" s="33"/>
      <c r="AW23" s="33"/>
      <c r="AX23" s="33"/>
      <c r="AY23" s="33"/>
      <c r="AZ23" s="34"/>
      <c r="BA23" s="31">
        <f>AS23+AT23+AU23</f>
        <v>0</v>
      </c>
      <c r="BB23" s="30">
        <f>AV23/2</f>
        <v>0</v>
      </c>
      <c r="BC23" s="26">
        <f>(AW23*3)+(AX23*5)+(AY23*5)+(AZ23*20)</f>
        <v>0</v>
      </c>
      <c r="BD23" s="59">
        <f>BA23+BB23+BC23</f>
        <v>0</v>
      </c>
      <c r="BE23" s="31"/>
      <c r="BF23" s="56"/>
      <c r="BG23" s="33"/>
      <c r="BH23" s="33"/>
      <c r="BI23" s="33"/>
      <c r="BJ23" s="33"/>
      <c r="BK23" s="34"/>
      <c r="BL23" s="52">
        <f>BE23+BF23</f>
        <v>0</v>
      </c>
      <c r="BM23" s="45">
        <f>BG23/2</f>
        <v>0</v>
      </c>
      <c r="BN23" s="44">
        <f>(BH23*3)+(BI23*5)+(BJ23*5)+(BK23*20)</f>
        <v>0</v>
      </c>
      <c r="BO23" s="43">
        <f>BL23+BM23+BN23</f>
        <v>0</v>
      </c>
      <c r="BP23" s="35"/>
      <c r="BQ23" s="32"/>
      <c r="BR23" s="32"/>
      <c r="BS23" s="32"/>
      <c r="BT23" s="33"/>
      <c r="BU23" s="33"/>
      <c r="BV23" s="33"/>
      <c r="BW23" s="33"/>
      <c r="BX23" s="34"/>
      <c r="BY23" s="31">
        <f>BP23+BQ23+BR23+BS23</f>
        <v>0</v>
      </c>
      <c r="BZ23" s="30">
        <f>BT23/2</f>
        <v>0</v>
      </c>
      <c r="CA23" s="36">
        <f>(BU23*3)+(BV23*5)+(BW23*5)+(BX23*20)</f>
        <v>0</v>
      </c>
      <c r="CB23" s="95">
        <f>BY23+BZ23+CA23</f>
        <v>0</v>
      </c>
      <c r="CC23" s="35"/>
      <c r="CD23" s="32"/>
      <c r="CE23" s="33"/>
      <c r="CF23" s="33"/>
      <c r="CG23" s="33"/>
      <c r="CH23" s="33"/>
      <c r="CI23" s="34"/>
      <c r="CJ23" s="31">
        <f>CC23+CD23</f>
        <v>0</v>
      </c>
      <c r="CK23" s="30">
        <f>CE23/2</f>
        <v>0</v>
      </c>
      <c r="CL23" s="26">
        <f>(CF23*3)+(CG23*5)+(CH23*5)+(CI23*20)</f>
        <v>0</v>
      </c>
      <c r="CM23" s="91">
        <f>CJ23+CK23+CL23</f>
        <v>0</v>
      </c>
      <c r="CU23" s="96"/>
      <c r="CX23" s="97"/>
      <c r="CY23" s="49"/>
      <c r="DF23" s="96"/>
      <c r="DI23" s="97"/>
      <c r="DJ23" s="49"/>
      <c r="DQ23" s="96"/>
      <c r="DT23" s="97"/>
      <c r="DU23" s="49"/>
      <c r="EB23" s="96"/>
      <c r="EE23" s="97"/>
      <c r="EF23" s="49"/>
      <c r="EM23" s="96"/>
      <c r="EP23" s="97"/>
      <c r="EQ23" s="49"/>
      <c r="EX23" s="96"/>
      <c r="FA23" s="97"/>
      <c r="FB23" s="49"/>
      <c r="FI23" s="96"/>
      <c r="FL23" s="97"/>
      <c r="FM23" s="49"/>
      <c r="FT23" s="96"/>
      <c r="FW23" s="97"/>
      <c r="FX23" s="49"/>
      <c r="GE23" s="96"/>
      <c r="GH23" s="97"/>
      <c r="GI23" s="49"/>
      <c r="GP23" s="96"/>
      <c r="GS23" s="97"/>
      <c r="GT23" s="49"/>
      <c r="HA23" s="96"/>
      <c r="HD23" s="97"/>
      <c r="HE23" s="49"/>
      <c r="HL23" s="96"/>
      <c r="HO23" s="97"/>
      <c r="HP23" s="49"/>
      <c r="HW23" s="96"/>
      <c r="HZ23" s="97"/>
      <c r="IA23" s="49"/>
      <c r="IH23" s="96"/>
      <c r="IL23" s="49"/>
    </row>
    <row r="24" spans="1:251" x14ac:dyDescent="0.25">
      <c r="A24" s="193">
        <v>3</v>
      </c>
      <c r="B24" s="81" t="s">
        <v>111</v>
      </c>
      <c r="C24" s="28"/>
      <c r="D24" s="82"/>
      <c r="E24" s="29" t="s">
        <v>101</v>
      </c>
      <c r="F24" s="29" t="s">
        <v>101</v>
      </c>
      <c r="G24" s="24" t="str">
        <f>IF(AND(OR($G$2="Y",$H$2="Y"),I24&lt;5,J24&lt;5),IF(AND(I24=#REF!,J24=#REF!),#REF!+1,1),"")</f>
        <v/>
      </c>
      <c r="H24" s="24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8" t="str">
        <f>IF(ISNA(VLOOKUP(E24,SortLookup!$A$1:$B$5,2,FALSE))," ",VLOOKUP(E24,SortLookup!$A$1:$B$5,2,FALSE))</f>
        <v xml:space="preserve"> </v>
      </c>
      <c r="J24" s="25" t="str">
        <f>IF(ISNA(VLOOKUP(F24,SortLookup!$A$7:$B$11,2,FALSE))," ",VLOOKUP(F24,SortLookup!$A$7:$B$11,2,FALSE))</f>
        <v xml:space="preserve"> </v>
      </c>
      <c r="K24" s="142">
        <f>L24+M24+N24</f>
        <v>44.27</v>
      </c>
      <c r="L24" s="77">
        <f>AB24+AO24+BA24+BL24+BY24+CJ24+CU24+DF24+DQ24+EB24+EM24+EX24+FI24+FT24+GE24+GP24+HA24+HL24+HW24+IH24</f>
        <v>34.270000000000003</v>
      </c>
      <c r="M24" s="26">
        <f>AD24+AQ24+BC24+BN24+CA24+CL24+CW24+DH24+DS24+ED24+EO24+EZ24+FK24+FV24+GG24+GR24+HC24+HN24+HY24+IJ24</f>
        <v>3</v>
      </c>
      <c r="N24" s="30">
        <f>O24/2</f>
        <v>7</v>
      </c>
      <c r="O24" s="118">
        <f>W24+AJ24+AV24+BG24+BT24+CE24+CP24+DA24+DL24+DW24+EH24+ES24+FD24+FO24+FZ24+GK24+GV24+HG24+HR24+IC24</f>
        <v>14</v>
      </c>
      <c r="P24" s="35">
        <v>34.270000000000003</v>
      </c>
      <c r="Q24" s="32"/>
      <c r="R24" s="32"/>
      <c r="S24" s="32"/>
      <c r="T24" s="32"/>
      <c r="U24" s="32"/>
      <c r="V24" s="32"/>
      <c r="W24" s="33">
        <v>14</v>
      </c>
      <c r="X24" s="33">
        <v>1</v>
      </c>
      <c r="Y24" s="33">
        <v>0</v>
      </c>
      <c r="Z24" s="33">
        <v>0</v>
      </c>
      <c r="AA24" s="34">
        <v>0</v>
      </c>
      <c r="AB24" s="31">
        <f>P24+Q24+R24+S24+T24+U24+V24</f>
        <v>34.270000000000003</v>
      </c>
      <c r="AC24" s="30">
        <f>W24/2</f>
        <v>7</v>
      </c>
      <c r="AD24" s="26">
        <f>(X24*3)+(Y24*5)+(Z24*5)+(AA24*20)</f>
        <v>3</v>
      </c>
      <c r="AE24" s="91">
        <f>AB24+AC24+AD24</f>
        <v>44.27</v>
      </c>
      <c r="AF24" s="35"/>
      <c r="AG24" s="32"/>
      <c r="AH24" s="32"/>
      <c r="AI24" s="32"/>
      <c r="AJ24" s="33"/>
      <c r="AK24" s="33"/>
      <c r="AL24" s="33"/>
      <c r="AM24" s="33"/>
      <c r="AN24" s="34"/>
      <c r="AO24" s="31">
        <f>AF24+AG24+AH24+AI24</f>
        <v>0</v>
      </c>
      <c r="AP24" s="30">
        <f>AJ24/2</f>
        <v>0</v>
      </c>
      <c r="AQ24" s="26">
        <f>(AK24*3)+(AL24*5)+(AM24*5)+(AN24*20)</f>
        <v>0</v>
      </c>
      <c r="AR24" s="59">
        <f>AO24+AP24+AQ24</f>
        <v>0</v>
      </c>
      <c r="AS24" s="35"/>
      <c r="AT24" s="32"/>
      <c r="AU24" s="32"/>
      <c r="AV24" s="33"/>
      <c r="AW24" s="33"/>
      <c r="AX24" s="33"/>
      <c r="AY24" s="33"/>
      <c r="AZ24" s="34"/>
      <c r="BA24" s="31">
        <f>AS24+AT24+AU24</f>
        <v>0</v>
      </c>
      <c r="BB24" s="30">
        <f>AV24/2</f>
        <v>0</v>
      </c>
      <c r="BC24" s="26">
        <f>(AW24*3)+(AX24*5)+(AY24*5)+(AZ24*20)</f>
        <v>0</v>
      </c>
      <c r="BD24" s="59">
        <f>BA24+BB24+BC24</f>
        <v>0</v>
      </c>
      <c r="BE24" s="31"/>
      <c r="BF24" s="56"/>
      <c r="BG24" s="33"/>
      <c r="BH24" s="33"/>
      <c r="BI24" s="33"/>
      <c r="BJ24" s="33"/>
      <c r="BK24" s="34"/>
      <c r="BL24" s="52">
        <f>BE24+BF24</f>
        <v>0</v>
      </c>
      <c r="BM24" s="45">
        <f>BG24/2</f>
        <v>0</v>
      </c>
      <c r="BN24" s="44">
        <f>(BH24*3)+(BI24*5)+(BJ24*5)+(BK24*20)</f>
        <v>0</v>
      </c>
      <c r="BO24" s="43">
        <f>BL24+BM24+BN24</f>
        <v>0</v>
      </c>
      <c r="BP24" s="35"/>
      <c r="BQ24" s="32"/>
      <c r="BR24" s="32"/>
      <c r="BS24" s="32"/>
      <c r="BT24" s="33"/>
      <c r="BU24" s="33"/>
      <c r="BV24" s="33"/>
      <c r="BW24" s="33"/>
      <c r="BX24" s="34"/>
      <c r="BY24" s="31">
        <f>BP24+BQ24+BR24+BS24</f>
        <v>0</v>
      </c>
      <c r="BZ24" s="30">
        <f>BT24/2</f>
        <v>0</v>
      </c>
      <c r="CA24" s="36">
        <f>(BU24*3)+(BV24*5)+(BW24*5)+(BX24*20)</f>
        <v>0</v>
      </c>
      <c r="CB24" s="95">
        <f>BY24+BZ24+CA24</f>
        <v>0</v>
      </c>
      <c r="CC24" s="35"/>
      <c r="CD24" s="32"/>
      <c r="CE24" s="33"/>
      <c r="CF24" s="33"/>
      <c r="CG24" s="33"/>
      <c r="CH24" s="33"/>
      <c r="CI24" s="34"/>
      <c r="CJ24" s="31">
        <f>CC24+CD24</f>
        <v>0</v>
      </c>
      <c r="CK24" s="30">
        <f>CE24/2</f>
        <v>0</v>
      </c>
      <c r="CL24" s="26">
        <f>(CF24*3)+(CG24*5)+(CH24*5)+(CI24*20)</f>
        <v>0</v>
      </c>
      <c r="CM24" s="91">
        <f>CJ24+CK24+CL24</f>
        <v>0</v>
      </c>
      <c r="CN24" s="1"/>
      <c r="CO24" s="1"/>
      <c r="CP24" s="2"/>
      <c r="CQ24" s="2"/>
      <c r="CR24" s="2"/>
      <c r="CS24" s="2"/>
      <c r="CT24" s="2"/>
      <c r="CU24" s="7"/>
      <c r="CV24" s="14"/>
      <c r="CW24" s="6"/>
      <c r="CX24" s="15"/>
      <c r="CY24" s="16"/>
      <c r="CZ24" s="1"/>
      <c r="DA24" s="2"/>
      <c r="DB24" s="2"/>
      <c r="DC24" s="2"/>
      <c r="DD24" s="2"/>
      <c r="DE24" s="2"/>
      <c r="DF24" s="7"/>
      <c r="DG24" s="14"/>
      <c r="DH24" s="6"/>
      <c r="DI24" s="15"/>
      <c r="DJ24" s="16"/>
      <c r="DK24" s="1"/>
      <c r="DL24" s="2"/>
      <c r="DM24" s="2"/>
      <c r="DN24" s="2"/>
      <c r="DO24" s="2"/>
      <c r="DP24" s="2"/>
      <c r="DQ24" s="7"/>
      <c r="DR24" s="14"/>
      <c r="DS24" s="6"/>
      <c r="DT24" s="15"/>
      <c r="DU24" s="16"/>
      <c r="DV24" s="1"/>
      <c r="DW24" s="2"/>
      <c r="DX24" s="2"/>
      <c r="DY24" s="2"/>
      <c r="DZ24" s="2"/>
      <c r="EA24" s="2"/>
      <c r="EB24" s="7"/>
      <c r="EC24" s="14"/>
      <c r="ED24" s="6"/>
      <c r="EE24" s="15"/>
      <c r="EF24" s="16"/>
      <c r="EG24" s="1"/>
      <c r="EH24" s="2"/>
      <c r="EI24" s="2"/>
      <c r="EJ24" s="2"/>
      <c r="EK24" s="2"/>
      <c r="EL24" s="2"/>
      <c r="EM24" s="7"/>
      <c r="EN24" s="14"/>
      <c r="EO24" s="6"/>
      <c r="EP24" s="15"/>
      <c r="EQ24" s="16"/>
      <c r="ER24" s="1"/>
      <c r="ES24" s="2"/>
      <c r="ET24" s="2"/>
      <c r="EU24" s="2"/>
      <c r="EV24" s="2"/>
      <c r="EW24" s="2"/>
      <c r="EX24" s="7"/>
      <c r="EY24" s="14"/>
      <c r="EZ24" s="6"/>
      <c r="FA24" s="15"/>
      <c r="FB24" s="16"/>
      <c r="FC24" s="1"/>
      <c r="FD24" s="2"/>
      <c r="FE24" s="2"/>
      <c r="FF24" s="2"/>
      <c r="FG24" s="2"/>
      <c r="FH24" s="2"/>
      <c r="FI24" s="7"/>
      <c r="FJ24" s="14"/>
      <c r="FK24" s="6"/>
      <c r="FL24" s="15"/>
      <c r="FM24" s="16"/>
      <c r="FN24" s="1"/>
      <c r="FO24" s="2"/>
      <c r="FP24" s="2"/>
      <c r="FQ24" s="2"/>
      <c r="FR24" s="2"/>
      <c r="FS24" s="2"/>
      <c r="FT24" s="7"/>
      <c r="FU24" s="14"/>
      <c r="FV24" s="6"/>
      <c r="FW24" s="15"/>
      <c r="FX24" s="16"/>
      <c r="FY24" s="1"/>
      <c r="FZ24" s="2"/>
      <c r="GA24" s="2"/>
      <c r="GB24" s="2"/>
      <c r="GC24" s="2"/>
      <c r="GD24" s="2"/>
      <c r="GE24" s="7"/>
      <c r="GF24" s="14"/>
      <c r="GG24" s="6"/>
      <c r="GH24" s="15"/>
      <c r="GI24" s="16"/>
      <c r="GJ24" s="1"/>
      <c r="GK24" s="2"/>
      <c r="GL24" s="2"/>
      <c r="GM24" s="2"/>
      <c r="GN24" s="2"/>
      <c r="GO24" s="2"/>
      <c r="GP24" s="7"/>
      <c r="GQ24" s="14"/>
      <c r="GR24" s="6"/>
      <c r="GS24" s="15"/>
      <c r="GT24" s="16"/>
      <c r="GU24" s="1"/>
      <c r="GV24" s="2"/>
      <c r="GW24" s="2"/>
      <c r="GX24" s="2"/>
      <c r="GY24" s="2"/>
      <c r="GZ24" s="2"/>
      <c r="HA24" s="7"/>
      <c r="HB24" s="14"/>
      <c r="HC24" s="6"/>
      <c r="HD24" s="15"/>
      <c r="HE24" s="16"/>
      <c r="HF24" s="1"/>
      <c r="HG24" s="2"/>
      <c r="HH24" s="2"/>
      <c r="HI24" s="2"/>
      <c r="HJ24" s="2"/>
      <c r="HK24" s="2"/>
      <c r="HL24" s="7"/>
      <c r="HM24" s="14"/>
      <c r="HN24" s="6"/>
      <c r="HO24" s="15"/>
      <c r="HP24" s="16"/>
      <c r="HQ24" s="1"/>
      <c r="HR24" s="2"/>
      <c r="HS24" s="2"/>
      <c r="HT24" s="2"/>
      <c r="HU24" s="2"/>
      <c r="HV24" s="2"/>
      <c r="HW24" s="7"/>
      <c r="HX24" s="14"/>
      <c r="HY24" s="6"/>
      <c r="HZ24" s="15"/>
      <c r="IA24" s="16"/>
      <c r="IB24" s="1"/>
      <c r="IC24" s="2"/>
      <c r="ID24" s="2"/>
      <c r="IE24" s="2"/>
      <c r="IF24" s="2"/>
      <c r="IG24" s="2"/>
      <c r="IH24" s="7"/>
      <c r="II24" s="14"/>
      <c r="IJ24" s="6"/>
      <c r="IK24" s="48"/>
      <c r="IL24" s="49"/>
      <c r="IQ24" s="4"/>
    </row>
    <row r="25" spans="1:251" x14ac:dyDescent="0.25">
      <c r="A25" s="193">
        <v>4</v>
      </c>
      <c r="B25" s="28" t="s">
        <v>109</v>
      </c>
      <c r="C25" s="28"/>
      <c r="D25" s="29"/>
      <c r="E25" s="29" t="s">
        <v>101</v>
      </c>
      <c r="F25" s="29" t="s">
        <v>101</v>
      </c>
      <c r="G25" s="24" t="str">
        <f>IF(AND(OR($G$2="Y",$H$2="Y"),I25&lt;5,J25&lt;5),IF(AND(I25=#REF!,J25=#REF!),#REF!+1,1),"")</f>
        <v/>
      </c>
      <c r="H25" s="24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8" t="str">
        <f>IF(ISNA(VLOOKUP(E25,SortLookup!$A$1:$B$5,2,FALSE))," ",VLOOKUP(E25,SortLookup!$A$1:$B$5,2,FALSE))</f>
        <v xml:space="preserve"> </v>
      </c>
      <c r="J25" s="25" t="str">
        <f>IF(ISNA(VLOOKUP(F25,SortLookup!$A$7:$B$11,2,FALSE))," ",VLOOKUP(F25,SortLookup!$A$7:$B$11,2,FALSE))</f>
        <v xml:space="preserve"> </v>
      </c>
      <c r="K25" s="142">
        <f>L25+M25+N25</f>
        <v>45.83</v>
      </c>
      <c r="L25" s="77">
        <f>AB25+AO25+BA25+BL25+BY25+CJ25+CU25+DF25+DQ25+EB25+EM25+EX25+FI25+FT25+GE25+GP25+HA25+HL25+HW25+IH25</f>
        <v>41.83</v>
      </c>
      <c r="M25" s="26">
        <f>AD25+AQ25+BC25+BN25+CA25+CL25+CW25+DH25+DS25+ED25+EO25+EZ25+FK25+FV25+GG25+GR25+HC25+HN25+HY25+IJ25</f>
        <v>0</v>
      </c>
      <c r="N25" s="30">
        <f>O25/2</f>
        <v>4</v>
      </c>
      <c r="O25" s="118">
        <f>W25+AJ25+AV25+BG25+BT25+CE25+CP25+DA25+DL25+DW25+EH25+ES25+FD25+FO25+FZ25+GK25+GV25+HG25+HR25+IC25</f>
        <v>8</v>
      </c>
      <c r="P25" s="35">
        <v>41.83</v>
      </c>
      <c r="Q25" s="32"/>
      <c r="R25" s="32"/>
      <c r="S25" s="32"/>
      <c r="T25" s="32"/>
      <c r="U25" s="32"/>
      <c r="V25" s="32"/>
      <c r="W25" s="33">
        <v>8</v>
      </c>
      <c r="X25" s="33">
        <v>0</v>
      </c>
      <c r="Y25" s="33">
        <v>0</v>
      </c>
      <c r="Z25" s="33">
        <v>0</v>
      </c>
      <c r="AA25" s="34">
        <v>0</v>
      </c>
      <c r="AB25" s="31">
        <f>P25+Q25+R25+S25+T25+U25+V25</f>
        <v>41.83</v>
      </c>
      <c r="AC25" s="30">
        <f>W25/2</f>
        <v>4</v>
      </c>
      <c r="AD25" s="26">
        <f>(X25*3)+(Y25*5)+(Z25*5)+(AA25*20)</f>
        <v>0</v>
      </c>
      <c r="AE25" s="91">
        <f>AB25+AC25+AD25</f>
        <v>45.83</v>
      </c>
      <c r="AF25" s="35"/>
      <c r="AG25" s="32"/>
      <c r="AH25" s="32"/>
      <c r="AI25" s="32"/>
      <c r="AJ25" s="33"/>
      <c r="AK25" s="33"/>
      <c r="AL25" s="33"/>
      <c r="AM25" s="33"/>
      <c r="AN25" s="34"/>
      <c r="AO25" s="31">
        <f>AF25+AG25+AH25+AI25</f>
        <v>0</v>
      </c>
      <c r="AP25" s="30">
        <f>AJ25/2</f>
        <v>0</v>
      </c>
      <c r="AQ25" s="26">
        <f>(AK25*3)+(AL25*5)+(AM25*5)+(AN25*20)</f>
        <v>0</v>
      </c>
      <c r="AR25" s="59">
        <f>AO25+AP25+AQ25</f>
        <v>0</v>
      </c>
      <c r="AS25" s="35"/>
      <c r="AT25" s="32"/>
      <c r="AU25" s="32"/>
      <c r="AV25" s="33"/>
      <c r="AW25" s="33"/>
      <c r="AX25" s="33"/>
      <c r="AY25" s="33"/>
      <c r="AZ25" s="34"/>
      <c r="BA25" s="31">
        <f>AS25+AT25+AU25</f>
        <v>0</v>
      </c>
      <c r="BB25" s="30">
        <f>AV25/2</f>
        <v>0</v>
      </c>
      <c r="BC25" s="26">
        <f>(AW25*3)+(AX25*5)+(AY25*5)+(AZ25*20)</f>
        <v>0</v>
      </c>
      <c r="BD25" s="59">
        <f>BA25+BB25+BC25</f>
        <v>0</v>
      </c>
      <c r="BE25" s="31"/>
      <c r="BF25" s="56"/>
      <c r="BG25" s="33"/>
      <c r="BH25" s="33"/>
      <c r="BI25" s="33"/>
      <c r="BJ25" s="33"/>
      <c r="BK25" s="34"/>
      <c r="BL25" s="52">
        <f>BE25+BF25</f>
        <v>0</v>
      </c>
      <c r="BM25" s="45">
        <f>BG25/2</f>
        <v>0</v>
      </c>
      <c r="BN25" s="44">
        <f>(BH25*3)+(BI25*5)+(BJ25*5)+(BK25*20)</f>
        <v>0</v>
      </c>
      <c r="BO25" s="43">
        <f>BL25+BM25+BN25</f>
        <v>0</v>
      </c>
      <c r="BP25" s="35"/>
      <c r="BQ25" s="32"/>
      <c r="BR25" s="32"/>
      <c r="BS25" s="32"/>
      <c r="BT25" s="33"/>
      <c r="BU25" s="33"/>
      <c r="BV25" s="33"/>
      <c r="BW25" s="33"/>
      <c r="BX25" s="34"/>
      <c r="BY25" s="31">
        <f>BP25+BQ25+BR25+BS25</f>
        <v>0</v>
      </c>
      <c r="BZ25" s="30">
        <f>BT25/2</f>
        <v>0</v>
      </c>
      <c r="CA25" s="36">
        <f>(BU25*3)+(BV25*5)+(BW25*5)+(BX25*20)</f>
        <v>0</v>
      </c>
      <c r="CB25" s="95">
        <f>BY25+BZ25+CA25</f>
        <v>0</v>
      </c>
      <c r="CC25" s="35"/>
      <c r="CD25" s="32"/>
      <c r="CE25" s="33"/>
      <c r="CF25" s="33"/>
      <c r="CG25" s="33"/>
      <c r="CH25" s="33"/>
      <c r="CI25" s="34"/>
      <c r="CJ25" s="31">
        <f>CC25+CD25</f>
        <v>0</v>
      </c>
      <c r="CK25" s="30">
        <f>CE25/2</f>
        <v>0</v>
      </c>
      <c r="CL25" s="26">
        <f>(CF25*3)+(CG25*5)+(CH25*5)+(CI25*20)</f>
        <v>0</v>
      </c>
      <c r="CM25" s="91">
        <f>CJ25+CK25+CL25</f>
        <v>0</v>
      </c>
      <c r="CU25" s="96"/>
      <c r="CX25" s="97"/>
      <c r="CY25" s="49"/>
      <c r="DF25" s="96"/>
      <c r="DI25" s="97"/>
      <c r="DJ25" s="49"/>
      <c r="DQ25" s="96"/>
      <c r="DT25" s="97"/>
      <c r="DU25" s="49"/>
      <c r="EB25" s="96"/>
      <c r="EE25" s="97"/>
      <c r="EF25" s="49"/>
      <c r="EM25" s="96"/>
      <c r="EP25" s="97"/>
      <c r="EQ25" s="49"/>
      <c r="EX25" s="96"/>
      <c r="FA25" s="97"/>
      <c r="FB25" s="49"/>
      <c r="FI25" s="96"/>
      <c r="FL25" s="97"/>
      <c r="FM25" s="49"/>
      <c r="FT25" s="96"/>
      <c r="FW25" s="97"/>
      <c r="FX25" s="49"/>
      <c r="GE25" s="96"/>
      <c r="GH25" s="97"/>
      <c r="GI25" s="49"/>
      <c r="GP25" s="96"/>
      <c r="GS25" s="97"/>
      <c r="GT25" s="49"/>
      <c r="HA25" s="96"/>
      <c r="HD25" s="97"/>
      <c r="HE25" s="49"/>
      <c r="HL25" s="96"/>
      <c r="HO25" s="97"/>
      <c r="HP25" s="49"/>
      <c r="HW25" s="96"/>
      <c r="HZ25" s="97"/>
      <c r="IA25" s="49"/>
      <c r="IH25" s="96"/>
      <c r="IL25" s="49"/>
    </row>
    <row r="26" spans="1:251" x14ac:dyDescent="0.25">
      <c r="A26" s="193">
        <v>5</v>
      </c>
      <c r="B26" s="81" t="s">
        <v>120</v>
      </c>
      <c r="C26" s="28"/>
      <c r="D26" s="29"/>
      <c r="E26" s="82" t="s">
        <v>101</v>
      </c>
      <c r="F26" s="82" t="s">
        <v>101</v>
      </c>
      <c r="G26" s="24" t="str">
        <f>IF(AND(OR($G$2="Y",$H$2="Y"),I26&lt;5,J26&lt;5),IF(AND(I26=#REF!,J26=#REF!),#REF!+1,1),"")</f>
        <v/>
      </c>
      <c r="H26" s="24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8" t="str">
        <f>IF(ISNA(VLOOKUP(E26,SortLookup!$A$1:$B$5,2,FALSE))," ",VLOOKUP(E26,SortLookup!$A$1:$B$5,2,FALSE))</f>
        <v xml:space="preserve"> </v>
      </c>
      <c r="J26" s="25" t="str">
        <f>IF(ISNA(VLOOKUP(F26,SortLookup!$A$7:$B$11,2,FALSE))," ",VLOOKUP(F26,SortLookup!$A$7:$B$11,2,FALSE))</f>
        <v xml:space="preserve"> </v>
      </c>
      <c r="K26" s="142">
        <f>L26+M26+N26</f>
        <v>54.38</v>
      </c>
      <c r="L26" s="77">
        <f>AB26+AO26+BA26+BL26+BY26+CJ26+CU26+DF26+DQ26+EB26+EM26+EX26+FI26+FT26+GE26+GP26+HA26+HL26+HW26+IH26</f>
        <v>46.88</v>
      </c>
      <c r="M26" s="26">
        <f>AD26+AQ26+BC26+BN26+CA26+CL26+CW26+DH26+DS26+ED26+EO26+EZ26+FK26+FV26+GG26+GR26+HC26+HN26+HY26+IJ26</f>
        <v>3</v>
      </c>
      <c r="N26" s="30">
        <f>O26/2</f>
        <v>4.5</v>
      </c>
      <c r="O26" s="118">
        <f>W26+AJ26+AV26+BG26+BT26+CE26+CP26+DA26+DL26+DW26+EH26+ES26+FD26+FO26+FZ26+GK26+GV26+HG26+HR26+IC26</f>
        <v>9</v>
      </c>
      <c r="P26" s="35">
        <v>46.88</v>
      </c>
      <c r="Q26" s="32"/>
      <c r="R26" s="32"/>
      <c r="S26" s="32"/>
      <c r="T26" s="32"/>
      <c r="U26" s="32"/>
      <c r="V26" s="32"/>
      <c r="W26" s="33">
        <v>9</v>
      </c>
      <c r="X26" s="33">
        <v>1</v>
      </c>
      <c r="Y26" s="33">
        <v>0</v>
      </c>
      <c r="Z26" s="33">
        <v>0</v>
      </c>
      <c r="AA26" s="34">
        <v>0</v>
      </c>
      <c r="AB26" s="31">
        <f>P26+Q26+R26+S26+T26+U26+V26</f>
        <v>46.88</v>
      </c>
      <c r="AC26" s="30">
        <f>W26/2</f>
        <v>4.5</v>
      </c>
      <c r="AD26" s="26">
        <f>(X26*3)+(Y26*5)+(Z26*5)+(AA26*20)</f>
        <v>3</v>
      </c>
      <c r="AE26" s="91">
        <f>AB26+AC26+AD26</f>
        <v>54.38</v>
      </c>
      <c r="AF26" s="35"/>
      <c r="AG26" s="32"/>
      <c r="AH26" s="32"/>
      <c r="AI26" s="32"/>
      <c r="AJ26" s="33"/>
      <c r="AK26" s="33"/>
      <c r="AL26" s="33"/>
      <c r="AM26" s="33"/>
      <c r="AN26" s="34"/>
      <c r="AO26" s="31"/>
      <c r="AP26" s="30"/>
      <c r="AQ26" s="26"/>
      <c r="AR26" s="59"/>
      <c r="AS26" s="35"/>
      <c r="AT26" s="32"/>
      <c r="AU26" s="32"/>
      <c r="AV26" s="33"/>
      <c r="AW26" s="33"/>
      <c r="AX26" s="33"/>
      <c r="AY26" s="33"/>
      <c r="AZ26" s="34"/>
      <c r="BA26" s="31"/>
      <c r="BB26" s="30"/>
      <c r="BC26" s="26"/>
      <c r="BD26" s="59"/>
      <c r="BE26" s="31"/>
      <c r="BF26" s="56"/>
      <c r="BG26" s="33"/>
      <c r="BH26" s="33"/>
      <c r="BI26" s="33"/>
      <c r="BJ26" s="33"/>
      <c r="BK26" s="34"/>
      <c r="BL26" s="52"/>
      <c r="BM26" s="45"/>
      <c r="BN26" s="44"/>
      <c r="BO26" s="43"/>
      <c r="BP26" s="35"/>
      <c r="BQ26" s="32"/>
      <c r="BR26" s="32"/>
      <c r="BS26" s="32"/>
      <c r="BT26" s="33"/>
      <c r="BU26" s="33"/>
      <c r="BV26" s="33"/>
      <c r="BW26" s="33"/>
      <c r="BX26" s="34"/>
      <c r="BY26" s="31"/>
      <c r="BZ26" s="30"/>
      <c r="CA26" s="36"/>
      <c r="CB26" s="95"/>
      <c r="CC26" s="35"/>
      <c r="CD26" s="32"/>
      <c r="CE26" s="33"/>
      <c r="CF26" s="33"/>
      <c r="CG26" s="33"/>
      <c r="CH26" s="33"/>
      <c r="CI26" s="34"/>
      <c r="CJ26" s="31"/>
      <c r="CK26" s="30"/>
      <c r="CL26" s="26"/>
      <c r="CM26" s="91"/>
      <c r="CU26" s="96"/>
      <c r="CX26" s="97"/>
      <c r="CY26" s="49"/>
      <c r="DF26" s="96"/>
      <c r="DI26" s="97"/>
      <c r="DJ26" s="49"/>
      <c r="DQ26" s="96"/>
      <c r="DT26" s="97"/>
      <c r="DU26" s="49"/>
      <c r="EB26" s="96"/>
      <c r="EE26" s="97"/>
      <c r="EF26" s="49"/>
      <c r="EM26" s="96"/>
      <c r="EP26" s="97"/>
      <c r="EQ26" s="49"/>
      <c r="EX26" s="96"/>
      <c r="FA26" s="97"/>
      <c r="FB26" s="49"/>
      <c r="FI26" s="96"/>
      <c r="FL26" s="97"/>
      <c r="FM26" s="49"/>
      <c r="FT26" s="96"/>
      <c r="FW26" s="97"/>
      <c r="FX26" s="49"/>
      <c r="GE26" s="96"/>
      <c r="GH26" s="97"/>
      <c r="GI26" s="49"/>
      <c r="GP26" s="96"/>
      <c r="GS26" s="97"/>
      <c r="GT26" s="49"/>
      <c r="HA26" s="96"/>
      <c r="HD26" s="97"/>
      <c r="HE26" s="49"/>
      <c r="HL26" s="96"/>
      <c r="HO26" s="97"/>
      <c r="HP26" s="49"/>
      <c r="HW26" s="96"/>
      <c r="HZ26" s="97"/>
      <c r="IA26" s="49"/>
      <c r="IH26" s="96"/>
      <c r="IL26" s="49"/>
    </row>
    <row r="27" spans="1:251" ht="13.8" thickBot="1" x14ac:dyDescent="0.3">
      <c r="A27" s="193">
        <v>6</v>
      </c>
      <c r="B27" s="147" t="s">
        <v>124</v>
      </c>
      <c r="C27" s="85"/>
      <c r="D27" s="86"/>
      <c r="E27" s="148" t="s">
        <v>101</v>
      </c>
      <c r="F27" s="148" t="s">
        <v>101</v>
      </c>
      <c r="G27" s="87" t="str">
        <f>IF(AND(OR($G$2="Y",$H$2="Y"),I27&lt;5,J27&lt;5),IF(AND(I27=#REF!,J27=#REF!),#REF!+1,1),"")</f>
        <v/>
      </c>
      <c r="H27" s="87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88" t="str">
        <f>IF(ISNA(VLOOKUP(E27,SortLookup!$A$1:$B$5,2,FALSE))," ",VLOOKUP(E27,SortLookup!$A$1:$B$5,2,FALSE))</f>
        <v xml:space="preserve"> </v>
      </c>
      <c r="J27" s="143" t="str">
        <f>IF(ISNA(VLOOKUP(F27,SortLookup!$A$7:$B$11,2,FALSE))," ",VLOOKUP(F27,SortLookup!$A$7:$B$11,2,FALSE))</f>
        <v xml:space="preserve"> </v>
      </c>
      <c r="K27" s="144">
        <f>L27+M27+N27</f>
        <v>55.11</v>
      </c>
      <c r="L27" s="106">
        <f>AB27+AO27+BA27+BL27+BY27+CJ27+CU27+DF27+DQ27+EB27+EM27+EX27+FI27+FT27+GE27+GP27+HA27+HL27+HW27+IH27</f>
        <v>26.11</v>
      </c>
      <c r="M27" s="107">
        <f>AD27+AQ27+BC27+BN27+CA27+CL27+CW27+DH27+DS27+ED27+EO27+EZ27+FK27+FV27+GG27+GR27+HC27+HN27+HY27+IJ27</f>
        <v>10</v>
      </c>
      <c r="N27" s="108">
        <f>O27/2</f>
        <v>19</v>
      </c>
      <c r="O27" s="116">
        <f>W27+AJ27+AV27+BG27+BT27+CE27+CP27+DA27+DL27+DW27+EH27+ES27+FD27+FO27+FZ27+GK27+GV27+HG27+HR27+IC27</f>
        <v>38</v>
      </c>
      <c r="P27" s="109">
        <v>26.11</v>
      </c>
      <c r="Q27" s="110"/>
      <c r="R27" s="110"/>
      <c r="S27" s="110"/>
      <c r="T27" s="110"/>
      <c r="U27" s="110"/>
      <c r="V27" s="110"/>
      <c r="W27" s="111">
        <v>38</v>
      </c>
      <c r="X27" s="111">
        <v>0</v>
      </c>
      <c r="Y27" s="111">
        <v>2</v>
      </c>
      <c r="Z27" s="111">
        <v>0</v>
      </c>
      <c r="AA27" s="112">
        <v>0</v>
      </c>
      <c r="AB27" s="113">
        <f>P27+Q27+R27+S27+T27+U27+V27</f>
        <v>26.11</v>
      </c>
      <c r="AC27" s="108">
        <f>W27/2</f>
        <v>19</v>
      </c>
      <c r="AD27" s="26">
        <f>(X27*3)+(Y27*5)+(Z27*5)+(AA27*20)</f>
        <v>10</v>
      </c>
      <c r="AE27" s="91">
        <f>AB27+AC27+AD27</f>
        <v>55.11</v>
      </c>
      <c r="AF27" s="35"/>
      <c r="AG27" s="32"/>
      <c r="AH27" s="32"/>
      <c r="AI27" s="32"/>
      <c r="AJ27" s="33"/>
      <c r="AK27" s="33"/>
      <c r="AL27" s="33"/>
      <c r="AM27" s="33"/>
      <c r="AN27" s="34"/>
      <c r="AO27" s="31"/>
      <c r="AP27" s="30"/>
      <c r="AQ27" s="26"/>
      <c r="AR27" s="59"/>
      <c r="AS27" s="35"/>
      <c r="AT27" s="32"/>
      <c r="AU27" s="32"/>
      <c r="AV27" s="33"/>
      <c r="AW27" s="33"/>
      <c r="AX27" s="33"/>
      <c r="AY27" s="33"/>
      <c r="AZ27" s="34"/>
      <c r="BA27" s="31"/>
      <c r="BB27" s="30"/>
      <c r="BC27" s="26"/>
      <c r="BD27" s="59"/>
      <c r="BE27" s="31"/>
      <c r="BF27" s="56"/>
      <c r="BG27" s="33"/>
      <c r="BH27" s="33"/>
      <c r="BI27" s="33"/>
      <c r="BJ27" s="33"/>
      <c r="BK27" s="34"/>
      <c r="BL27" s="52"/>
      <c r="BM27" s="45"/>
      <c r="BN27" s="44"/>
      <c r="BO27" s="43"/>
      <c r="BP27" s="35"/>
      <c r="BQ27" s="32"/>
      <c r="BR27" s="32"/>
      <c r="BS27" s="32"/>
      <c r="BT27" s="33"/>
      <c r="BU27" s="33"/>
      <c r="BV27" s="33"/>
      <c r="BW27" s="33"/>
      <c r="BX27" s="34"/>
      <c r="BY27" s="31"/>
      <c r="BZ27" s="30"/>
      <c r="CA27" s="36"/>
      <c r="CB27" s="95"/>
      <c r="CC27" s="35"/>
      <c r="CD27" s="32"/>
      <c r="CE27" s="33"/>
      <c r="CF27" s="33"/>
      <c r="CG27" s="33"/>
      <c r="CH27" s="33"/>
      <c r="CI27" s="34"/>
      <c r="CJ27" s="31"/>
      <c r="CK27" s="30"/>
      <c r="CL27" s="26"/>
      <c r="CM27" s="91"/>
      <c r="CU27" s="96"/>
      <c r="CX27" s="97"/>
      <c r="CY27" s="49"/>
      <c r="DF27" s="96"/>
      <c r="DI27" s="97"/>
      <c r="DJ27" s="49"/>
      <c r="DQ27" s="96"/>
      <c r="DT27" s="97"/>
      <c r="DU27" s="49"/>
      <c r="EB27" s="96"/>
      <c r="EE27" s="97"/>
      <c r="EF27" s="49"/>
      <c r="EM27" s="96"/>
      <c r="EP27" s="97"/>
      <c r="EQ27" s="49"/>
      <c r="EX27" s="96"/>
      <c r="FA27" s="97"/>
      <c r="FB27" s="49"/>
      <c r="FI27" s="96"/>
      <c r="FL27" s="97"/>
      <c r="FM27" s="49"/>
      <c r="FT27" s="96"/>
      <c r="FW27" s="97"/>
      <c r="FX27" s="49"/>
      <c r="GE27" s="96"/>
      <c r="GH27" s="97"/>
      <c r="GI27" s="49"/>
      <c r="GP27" s="96"/>
      <c r="GS27" s="97"/>
      <c r="GT27" s="49"/>
      <c r="HA27" s="96"/>
      <c r="HD27" s="97"/>
      <c r="HE27" s="49"/>
      <c r="HL27" s="96"/>
      <c r="HO27" s="97"/>
      <c r="HP27" s="49"/>
      <c r="HW27" s="96"/>
      <c r="HZ27" s="97"/>
      <c r="IA27" s="49"/>
      <c r="IH27" s="96"/>
      <c r="IL27" s="49"/>
    </row>
    <row r="28" spans="1:251" hidden="1" x14ac:dyDescent="0.25">
      <c r="A28" s="37"/>
      <c r="B28" s="39"/>
      <c r="C28" s="39"/>
      <c r="D28" s="40"/>
      <c r="E28" s="40"/>
      <c r="F28" s="60"/>
      <c r="G28" s="54" t="str">
        <f>IF(AND(OR($G$2="Y",$H$2="Y"),I28&lt;5,J28&lt;5),IF(AND(I28=#REF!,J28=#REF!),#REF!+1,1),"")</f>
        <v/>
      </c>
      <c r="H28" s="41" t="e">
        <f>IF(AND($H$2="Y",J28&gt;0,OR(AND(G28=1,#REF!=10),AND(G28=2,#REF!=20),AND(G28=3,#REF!=30),AND(G28=4,#REF!=40),AND(G28=5,#REF!=50),AND(G28=6,#REF!=60),AND(G28=7,G33=70),AND(G28=8,#REF!=80),AND(G28=9,G42=90),AND(G28=10,#REF!=100))),VLOOKUP(J28-1,SortLookup!$A$13:$B$16,2,FALSE),"")</f>
        <v>#REF!</v>
      </c>
      <c r="I28" s="42" t="str">
        <f>IF(ISNA(VLOOKUP(E28,SortLookup!$A$1:$B$5,2,FALSE))," ",VLOOKUP(E28,SortLookup!$A$1:$B$5,2,FALSE))</f>
        <v xml:space="preserve"> </v>
      </c>
      <c r="J28" s="50" t="str">
        <f>IF(ISNA(VLOOKUP(F28,SortLookup!$A$7:$B$11,2,FALSE))," ",VLOOKUP(F28,SortLookup!$A$7:$B$11,2,FALSE))</f>
        <v xml:space="preserve"> </v>
      </c>
      <c r="K28" s="145">
        <f t="shared" ref="K22:K30" si="0">L28+M28+N28</f>
        <v>0</v>
      </c>
      <c r="L28" s="74">
        <f t="shared" ref="L22:L30" si="1">AB28+AO28+BA28+BL28+BY28+CJ28+CU28+DF28+DQ28+EB28+EM28+EX28+FI28+FT28+GE28+GP28+HA28+HL28+HW28+IH28</f>
        <v>0</v>
      </c>
      <c r="M28" s="44">
        <f t="shared" ref="M22:M30" si="2">AD28+AQ28+BC28+BN28+CA28+CL28+CW28+DH28+DS28+ED28+EO28+EZ28+FK28+FV28+GG28+GR28+HC28+HN28+HY28+IJ28</f>
        <v>0</v>
      </c>
      <c r="N28" s="45">
        <f t="shared" ref="N22:N30" si="3">O28/2</f>
        <v>0</v>
      </c>
      <c r="O28" s="75">
        <f t="shared" ref="O22:O30" si="4">W28+AJ28+AV28+BG28+BT28+CE28+CP28+DA28+DL28+DW28+EH28+ES28+FD28+FO28+FZ28+GK28+GV28+HG28+HR28+IC28</f>
        <v>0</v>
      </c>
      <c r="P28" s="51"/>
      <c r="Q28" s="46"/>
      <c r="R28" s="46"/>
      <c r="S28" s="46"/>
      <c r="T28" s="46"/>
      <c r="U28" s="46"/>
      <c r="V28" s="46"/>
      <c r="W28" s="47"/>
      <c r="X28" s="47"/>
      <c r="Y28" s="47"/>
      <c r="Z28" s="47"/>
      <c r="AA28" s="101"/>
      <c r="AB28" s="52">
        <f t="shared" ref="AB22:AB30" si="5">P28+Q28+R28+S28+T28+U28+V28</f>
        <v>0</v>
      </c>
      <c r="AC28" s="45">
        <f t="shared" ref="AC22:AC30" si="6">W28/2</f>
        <v>0</v>
      </c>
      <c r="AD28" s="44">
        <f t="shared" ref="AD22:AD30" si="7">(X28*3)+(Y28*5)+(Z28*5)+(AA28*20)</f>
        <v>0</v>
      </c>
      <c r="AE28" s="102">
        <f t="shared" ref="AE22:AE30" si="8">AB28+AC28+AD28</f>
        <v>0</v>
      </c>
      <c r="AF28" s="35"/>
      <c r="AG28" s="32"/>
      <c r="AH28" s="32"/>
      <c r="AI28" s="32"/>
      <c r="AJ28" s="33"/>
      <c r="AK28" s="33"/>
      <c r="AL28" s="33"/>
      <c r="AM28" s="33"/>
      <c r="AN28" s="34"/>
      <c r="AO28" s="31">
        <f>AF28+AG28+AH28+AI28</f>
        <v>0</v>
      </c>
      <c r="AP28" s="30">
        <f>AJ28/2</f>
        <v>0</v>
      </c>
      <c r="AQ28" s="26">
        <f>(AK28*3)+(AL28*5)+(AM28*5)+(AN28*20)</f>
        <v>0</v>
      </c>
      <c r="AR28" s="59">
        <f>AO28+AP28+AQ28</f>
        <v>0</v>
      </c>
      <c r="AS28" s="35"/>
      <c r="AT28" s="32"/>
      <c r="AU28" s="32"/>
      <c r="AV28" s="33"/>
      <c r="AW28" s="33"/>
      <c r="AX28" s="33"/>
      <c r="AY28" s="33"/>
      <c r="AZ28" s="34"/>
      <c r="BA28" s="31">
        <f>AS28+AT28+AU28</f>
        <v>0</v>
      </c>
      <c r="BB28" s="30">
        <f>AV28/2</f>
        <v>0</v>
      </c>
      <c r="BC28" s="26">
        <f>(AW28*3)+(AX28*5)+(AY28*5)+(AZ28*20)</f>
        <v>0</v>
      </c>
      <c r="BD28" s="59">
        <f>BA28+BB28+BC28</f>
        <v>0</v>
      </c>
      <c r="BE28" s="31"/>
      <c r="BF28" s="56"/>
      <c r="BG28" s="33"/>
      <c r="BH28" s="33"/>
      <c r="BI28" s="33"/>
      <c r="BJ28" s="33"/>
      <c r="BK28" s="34"/>
      <c r="BL28" s="52">
        <f>BE28+BF28</f>
        <v>0</v>
      </c>
      <c r="BM28" s="45">
        <f>BG28/2</f>
        <v>0</v>
      </c>
      <c r="BN28" s="44">
        <f>(BH28*3)+(BI28*5)+(BJ28*5)+(BK28*20)</f>
        <v>0</v>
      </c>
      <c r="BO28" s="43">
        <f>BL28+BM28+BN28</f>
        <v>0</v>
      </c>
      <c r="BP28" s="35"/>
      <c r="BQ28" s="32"/>
      <c r="BR28" s="32"/>
      <c r="BS28" s="32"/>
      <c r="BT28" s="33"/>
      <c r="BU28" s="33"/>
      <c r="BV28" s="33"/>
      <c r="BW28" s="33"/>
      <c r="BX28" s="34"/>
      <c r="BY28" s="31">
        <f>BP28+BQ28+BR28+BS28</f>
        <v>0</v>
      </c>
      <c r="BZ28" s="30">
        <f>BT28/2</f>
        <v>0</v>
      </c>
      <c r="CA28" s="36">
        <f>(BU28*3)+(BV28*5)+(BW28*5)+(BX28*20)</f>
        <v>0</v>
      </c>
      <c r="CB28" s="95">
        <f>BY28+BZ28+CA28</f>
        <v>0</v>
      </c>
      <c r="CC28" s="35"/>
      <c r="CD28" s="32"/>
      <c r="CE28" s="33"/>
      <c r="CF28" s="33"/>
      <c r="CG28" s="33"/>
      <c r="CH28" s="33"/>
      <c r="CI28" s="34"/>
      <c r="CJ28" s="31">
        <f>CC28+CD28</f>
        <v>0</v>
      </c>
      <c r="CK28" s="30">
        <f>CE28/2</f>
        <v>0</v>
      </c>
      <c r="CL28" s="26">
        <f>(CF28*3)+(CG28*5)+(CH28*5)+(CI28*20)</f>
        <v>0</v>
      </c>
      <c r="CM28" s="91">
        <f>CJ28+CK28+CL28</f>
        <v>0</v>
      </c>
      <c r="CU28" s="96"/>
      <c r="CX28" s="97"/>
      <c r="CY28" s="49"/>
      <c r="DF28" s="96"/>
      <c r="DI28" s="97"/>
      <c r="DJ28" s="49"/>
      <c r="DQ28" s="96"/>
      <c r="DT28" s="97"/>
      <c r="DU28" s="49"/>
      <c r="EB28" s="96"/>
      <c r="EE28" s="97"/>
      <c r="EF28" s="49"/>
      <c r="EM28" s="96"/>
      <c r="EP28" s="97"/>
      <c r="EQ28" s="49"/>
      <c r="EX28" s="96"/>
      <c r="FA28" s="97"/>
      <c r="FB28" s="49"/>
      <c r="FI28" s="96"/>
      <c r="FL28" s="97"/>
      <c r="FM28" s="49"/>
      <c r="FT28" s="96"/>
      <c r="FW28" s="97"/>
      <c r="FX28" s="49"/>
      <c r="GE28" s="96"/>
      <c r="GH28" s="97"/>
      <c r="GI28" s="49"/>
      <c r="GP28" s="96"/>
      <c r="GS28" s="97"/>
      <c r="GT28" s="49"/>
      <c r="HA28" s="96"/>
      <c r="HD28" s="97"/>
      <c r="HE28" s="49"/>
      <c r="HL28" s="96"/>
      <c r="HO28" s="97"/>
      <c r="HP28" s="49"/>
      <c r="HW28" s="96"/>
      <c r="HZ28" s="97"/>
      <c r="IA28" s="49"/>
      <c r="IH28" s="96"/>
      <c r="IL28" s="49"/>
    </row>
    <row r="29" spans="1:251" hidden="1" x14ac:dyDescent="0.25">
      <c r="A29" s="37"/>
      <c r="B29" s="28"/>
      <c r="C29" s="28"/>
      <c r="D29" s="29"/>
      <c r="E29" s="29"/>
      <c r="F29" s="58"/>
      <c r="G29" s="27" t="str">
        <f>IF(AND(OR($G$2="Y",$H$2="Y"),I29&lt;5,J29&lt;5),IF(AND(I29=I28,J29=J28),G28+1,1),"")</f>
        <v/>
      </c>
      <c r="H29" s="24" t="e">
        <f>IF(AND($H$2="Y",J29&gt;0,OR(AND(G29=1,#REF!=10),AND(G29=2,#REF!=20),AND(G29=3,#REF!=30),AND(G29=4,#REF!=40),AND(G29=5,#REF!=50),AND(G29=6,#REF!=60),AND(G29=7,G32=70),AND(G29=8,#REF!=80),AND(G29=9,G39=90),AND(G29=10,#REF!=100))),VLOOKUP(J29-1,SortLookup!$A$13:$B$16,2,FALSE),"")</f>
        <v>#REF!</v>
      </c>
      <c r="I29" s="38" t="str">
        <f>IF(ISNA(VLOOKUP(E29,SortLookup!$A$1:$B$5,2,FALSE))," ",VLOOKUP(E29,SortLookup!$A$1:$B$5,2,FALSE))</f>
        <v xml:space="preserve"> </v>
      </c>
      <c r="J29" s="25" t="str">
        <f>IF(ISNA(VLOOKUP(F29,SortLookup!$A$7:$B$11,2,FALSE))," ",VLOOKUP(F29,SortLookup!$A$7:$B$11,2,FALSE))</f>
        <v xml:space="preserve"> </v>
      </c>
      <c r="K29" s="145">
        <f t="shared" si="0"/>
        <v>0</v>
      </c>
      <c r="L29" s="74">
        <f t="shared" si="1"/>
        <v>0</v>
      </c>
      <c r="M29" s="44">
        <f t="shared" si="2"/>
        <v>0</v>
      </c>
      <c r="N29" s="45">
        <f t="shared" si="3"/>
        <v>0</v>
      </c>
      <c r="O29" s="75">
        <f t="shared" si="4"/>
        <v>0</v>
      </c>
      <c r="P29" s="35"/>
      <c r="Q29" s="32"/>
      <c r="R29" s="32"/>
      <c r="S29" s="32"/>
      <c r="T29" s="32"/>
      <c r="U29" s="32"/>
      <c r="V29" s="32"/>
      <c r="W29" s="33"/>
      <c r="X29" s="33"/>
      <c r="Y29" s="33"/>
      <c r="Z29" s="33"/>
      <c r="AA29" s="34"/>
      <c r="AB29" s="31">
        <f t="shared" si="5"/>
        <v>0</v>
      </c>
      <c r="AC29" s="30">
        <f t="shared" si="6"/>
        <v>0</v>
      </c>
      <c r="AD29" s="26">
        <f t="shared" si="7"/>
        <v>0</v>
      </c>
      <c r="AE29" s="59">
        <f t="shared" si="8"/>
        <v>0</v>
      </c>
      <c r="AF29" s="35"/>
      <c r="AG29" s="32"/>
      <c r="AH29" s="32"/>
      <c r="AI29" s="32"/>
      <c r="AJ29" s="33"/>
      <c r="AK29" s="33"/>
      <c r="AL29" s="33"/>
      <c r="AM29" s="33"/>
      <c r="AN29" s="34"/>
      <c r="AO29" s="31">
        <f>AF29+AG29+AH29+AI29</f>
        <v>0</v>
      </c>
      <c r="AP29" s="30">
        <f>AJ29/2</f>
        <v>0</v>
      </c>
      <c r="AQ29" s="26">
        <f>(AK29*3)+(AL29*5)+(AM29*5)+(AN29*20)</f>
        <v>0</v>
      </c>
      <c r="AR29" s="59">
        <f>AO29+AP29+AQ29</f>
        <v>0</v>
      </c>
      <c r="AS29" s="35"/>
      <c r="AT29" s="32"/>
      <c r="AU29" s="32"/>
      <c r="AV29" s="33"/>
      <c r="AW29" s="33"/>
      <c r="AX29" s="33"/>
      <c r="AY29" s="33"/>
      <c r="AZ29" s="34"/>
      <c r="BA29" s="31">
        <f>AS29+AT29+AU29</f>
        <v>0</v>
      </c>
      <c r="BB29" s="30">
        <f>AV29/2</f>
        <v>0</v>
      </c>
      <c r="BC29" s="26">
        <f>(AW29*3)+(AX29*5)+(AY29*5)+(AZ29*20)</f>
        <v>0</v>
      </c>
      <c r="BD29" s="59">
        <f>BA29+BB29+BC29</f>
        <v>0</v>
      </c>
      <c r="BE29" s="31"/>
      <c r="BF29" s="56"/>
      <c r="BG29" s="33"/>
      <c r="BH29" s="33"/>
      <c r="BI29" s="33"/>
      <c r="BJ29" s="33"/>
      <c r="BK29" s="34"/>
      <c r="BL29" s="52">
        <f>BE29+BF29</f>
        <v>0</v>
      </c>
      <c r="BM29" s="45">
        <f>BG29/2</f>
        <v>0</v>
      </c>
      <c r="BN29" s="44">
        <f>(BH29*3)+(BI29*5)+(BJ29*5)+(BK29*20)</f>
        <v>0</v>
      </c>
      <c r="BO29" s="43">
        <f>BL29+BM29+BN29</f>
        <v>0</v>
      </c>
      <c r="BP29" s="35"/>
      <c r="BQ29" s="32"/>
      <c r="BR29" s="32"/>
      <c r="BS29" s="32"/>
      <c r="BT29" s="33"/>
      <c r="BU29" s="33"/>
      <c r="BV29" s="33"/>
      <c r="BW29" s="33"/>
      <c r="BX29" s="34"/>
      <c r="BY29" s="31">
        <f>BP29+BQ29+BR29+BS29</f>
        <v>0</v>
      </c>
      <c r="BZ29" s="30">
        <f>BT29/2</f>
        <v>0</v>
      </c>
      <c r="CA29" s="36">
        <f>(BU29*3)+(BV29*5)+(BW29*5)+(BX29*20)</f>
        <v>0</v>
      </c>
      <c r="CB29" s="95">
        <f>BY29+BZ29+CA29</f>
        <v>0</v>
      </c>
      <c r="CC29" s="35"/>
      <c r="CD29" s="32"/>
      <c r="CE29" s="33"/>
      <c r="CF29" s="33"/>
      <c r="CG29" s="33"/>
      <c r="CH29" s="33"/>
      <c r="CI29" s="34"/>
      <c r="CJ29" s="31">
        <f>CC29+CD29</f>
        <v>0</v>
      </c>
      <c r="CK29" s="30">
        <f>CE29/2</f>
        <v>0</v>
      </c>
      <c r="CL29" s="26">
        <f>(CF29*3)+(CG29*5)+(CH29*5)+(CI29*20)</f>
        <v>0</v>
      </c>
      <c r="CM29" s="91">
        <f>CJ29+CK29+CL29</f>
        <v>0</v>
      </c>
      <c r="CU29" s="96"/>
      <c r="CX29" s="97"/>
      <c r="CY29" s="49"/>
      <c r="DF29" s="96"/>
      <c r="DI29" s="97"/>
      <c r="DJ29" s="49"/>
      <c r="DQ29" s="96"/>
      <c r="DT29" s="97"/>
      <c r="DU29" s="49"/>
      <c r="EB29" s="96"/>
      <c r="EE29" s="97"/>
      <c r="EF29" s="49"/>
      <c r="EM29" s="96"/>
      <c r="EP29" s="97"/>
      <c r="EQ29" s="49"/>
      <c r="EX29" s="96"/>
      <c r="FA29" s="97"/>
      <c r="FB29" s="49"/>
      <c r="FI29" s="96"/>
      <c r="FL29" s="97"/>
      <c r="FM29" s="49"/>
      <c r="FT29" s="96"/>
      <c r="FW29" s="97"/>
      <c r="FX29" s="49"/>
      <c r="GE29" s="96"/>
      <c r="GH29" s="97"/>
      <c r="GI29" s="49"/>
      <c r="GP29" s="96"/>
      <c r="GS29" s="97"/>
      <c r="GT29" s="49"/>
      <c r="HA29" s="96"/>
      <c r="HD29" s="97"/>
      <c r="HE29" s="49"/>
      <c r="HL29" s="96"/>
      <c r="HO29" s="97"/>
      <c r="HP29" s="49"/>
      <c r="HW29" s="96"/>
      <c r="HZ29" s="97"/>
      <c r="IA29" s="49"/>
      <c r="IH29" s="96"/>
      <c r="IL29" s="49"/>
    </row>
    <row r="30" spans="1:251" ht="13.8" hidden="1" thickBot="1" x14ac:dyDescent="0.3">
      <c r="A30" s="37"/>
      <c r="B30" s="85"/>
      <c r="C30" s="85"/>
      <c r="D30" s="86"/>
      <c r="E30" s="86"/>
      <c r="F30" s="175"/>
      <c r="G30" s="176" t="str">
        <f>IF(AND(OR($G$2="Y",$H$2="Y"),I30&lt;5,J30&lt;5),IF(AND(I30=#REF!,J30=#REF!),#REF!+1,1),"")</f>
        <v/>
      </c>
      <c r="H30" s="87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88" t="str">
        <f>IF(ISNA(VLOOKUP(E30,SortLookup!$A$1:$B$5,2,FALSE))," ",VLOOKUP(E30,SortLookup!$A$1:$B$5,2,FALSE))</f>
        <v xml:space="preserve"> </v>
      </c>
      <c r="J30" s="143" t="str">
        <f>IF(ISNA(VLOOKUP(F30,SortLookup!$A$7:$B$11,2,FALSE))," ",VLOOKUP(F30,SortLookup!$A$7:$B$11,2,FALSE))</f>
        <v xml:space="preserve"> </v>
      </c>
      <c r="K30" s="144">
        <f t="shared" si="0"/>
        <v>0</v>
      </c>
      <c r="L30" s="106">
        <f t="shared" si="1"/>
        <v>0</v>
      </c>
      <c r="M30" s="107">
        <f t="shared" si="2"/>
        <v>0</v>
      </c>
      <c r="N30" s="108">
        <f t="shared" si="3"/>
        <v>0</v>
      </c>
      <c r="O30" s="177">
        <f t="shared" si="4"/>
        <v>0</v>
      </c>
      <c r="P30" s="109"/>
      <c r="Q30" s="110"/>
      <c r="R30" s="110"/>
      <c r="S30" s="110"/>
      <c r="T30" s="110"/>
      <c r="U30" s="110"/>
      <c r="V30" s="110"/>
      <c r="W30" s="111"/>
      <c r="X30" s="111"/>
      <c r="Y30" s="111"/>
      <c r="Z30" s="111"/>
      <c r="AA30" s="112"/>
      <c r="AB30" s="113">
        <f t="shared" si="5"/>
        <v>0</v>
      </c>
      <c r="AC30" s="108">
        <f t="shared" si="6"/>
        <v>0</v>
      </c>
      <c r="AD30" s="107">
        <f t="shared" si="7"/>
        <v>0</v>
      </c>
      <c r="AE30" s="114">
        <f t="shared" si="8"/>
        <v>0</v>
      </c>
      <c r="AF30" s="35"/>
      <c r="AG30" s="32"/>
      <c r="AH30" s="32"/>
      <c r="AI30" s="32"/>
      <c r="AJ30" s="33"/>
      <c r="AK30" s="33"/>
      <c r="AL30" s="33"/>
      <c r="AM30" s="33"/>
      <c r="AN30" s="34"/>
      <c r="AO30" s="31">
        <f>AF30+AG30+AH30+AI30</f>
        <v>0</v>
      </c>
      <c r="AP30" s="30">
        <f>AJ30/2</f>
        <v>0</v>
      </c>
      <c r="AQ30" s="26">
        <f>(AK30*3)+(AL30*5)+(AM30*5)+(AN30*20)</f>
        <v>0</v>
      </c>
      <c r="AR30" s="59">
        <f>AO30+AP30+AQ30</f>
        <v>0</v>
      </c>
      <c r="AS30" s="35"/>
      <c r="AT30" s="32"/>
      <c r="AU30" s="32"/>
      <c r="AV30" s="33"/>
      <c r="AW30" s="33"/>
      <c r="AX30" s="33"/>
      <c r="AY30" s="33"/>
      <c r="AZ30" s="34"/>
      <c r="BA30" s="31">
        <f>AS30+AT30+AU30</f>
        <v>0</v>
      </c>
      <c r="BB30" s="30">
        <f>AV30/2</f>
        <v>0</v>
      </c>
      <c r="BC30" s="26">
        <f>(AW30*3)+(AX30*5)+(AY30*5)+(AZ30*20)</f>
        <v>0</v>
      </c>
      <c r="BD30" s="59">
        <f>BA30+BB30+BC30</f>
        <v>0</v>
      </c>
      <c r="BE30" s="31"/>
      <c r="BF30" s="56"/>
      <c r="BG30" s="33"/>
      <c r="BH30" s="33"/>
      <c r="BI30" s="33"/>
      <c r="BJ30" s="33"/>
      <c r="BK30" s="34"/>
      <c r="BL30" s="52">
        <f>BE30+BF30</f>
        <v>0</v>
      </c>
      <c r="BM30" s="45">
        <f>BG30/2</f>
        <v>0</v>
      </c>
      <c r="BN30" s="44">
        <f>(BH30*3)+(BI30*5)+(BJ30*5)+(BK30*20)</f>
        <v>0</v>
      </c>
      <c r="BO30" s="43">
        <f>BL30+BM30+BN30</f>
        <v>0</v>
      </c>
      <c r="BP30" s="35"/>
      <c r="BQ30" s="32"/>
      <c r="BR30" s="32"/>
      <c r="BS30" s="32"/>
      <c r="BT30" s="33"/>
      <c r="BU30" s="33"/>
      <c r="BV30" s="33"/>
      <c r="BW30" s="33"/>
      <c r="BX30" s="34"/>
      <c r="BY30" s="31">
        <f>BP30+BQ30+BR30+BS30</f>
        <v>0</v>
      </c>
      <c r="BZ30" s="30">
        <f>BT30/2</f>
        <v>0</v>
      </c>
      <c r="CA30" s="36">
        <f>(BU30*3)+(BV30*5)+(BW30*5)+(BX30*20)</f>
        <v>0</v>
      </c>
      <c r="CB30" s="95">
        <f>BY30+BZ30+CA30</f>
        <v>0</v>
      </c>
      <c r="CC30" s="35"/>
      <c r="CD30" s="32"/>
      <c r="CE30" s="33"/>
      <c r="CF30" s="33"/>
      <c r="CG30" s="33"/>
      <c r="CH30" s="33"/>
      <c r="CI30" s="34"/>
      <c r="CJ30" s="31">
        <f>CC30+CD30</f>
        <v>0</v>
      </c>
      <c r="CK30" s="30">
        <f>CE30/2</f>
        <v>0</v>
      </c>
      <c r="CL30" s="26">
        <f>(CF30*3)+(CG30*5)+(CH30*5)+(CI30*20)</f>
        <v>0</v>
      </c>
      <c r="CM30" s="91">
        <f>CJ30+CK30+CL30</f>
        <v>0</v>
      </c>
      <c r="CU30" s="96"/>
      <c r="CX30" s="97"/>
      <c r="CY30" s="49"/>
      <c r="DF30" s="96"/>
      <c r="DI30" s="97"/>
      <c r="DJ30" s="49"/>
      <c r="DQ30" s="96"/>
      <c r="DT30" s="97"/>
      <c r="DU30" s="49"/>
      <c r="EB30" s="96"/>
      <c r="EE30" s="97"/>
      <c r="EF30" s="49"/>
      <c r="EM30" s="96"/>
      <c r="EP30" s="97"/>
      <c r="EQ30" s="49"/>
      <c r="EX30" s="96"/>
      <c r="FA30" s="97"/>
      <c r="FB30" s="49"/>
      <c r="FI30" s="96"/>
      <c r="FL30" s="97"/>
      <c r="FM30" s="49"/>
      <c r="FT30" s="96"/>
      <c r="FW30" s="97"/>
      <c r="FX30" s="49"/>
      <c r="GE30" s="96"/>
      <c r="GH30" s="97"/>
      <c r="GI30" s="49"/>
      <c r="GP30" s="96"/>
      <c r="GS30" s="97"/>
      <c r="GT30" s="49"/>
      <c r="HA30" s="96"/>
      <c r="HD30" s="97"/>
      <c r="HE30" s="49"/>
      <c r="HL30" s="96"/>
      <c r="HO30" s="97"/>
      <c r="HP30" s="49"/>
      <c r="HW30" s="96"/>
      <c r="HZ30" s="97"/>
      <c r="IA30" s="49"/>
      <c r="IH30" s="96"/>
      <c r="IL30" s="49"/>
    </row>
    <row r="31" spans="1:251" ht="14.4" hidden="1" thickTop="1" thickBot="1" x14ac:dyDescent="0.3">
      <c r="A31" s="37">
        <v>4</v>
      </c>
      <c r="B31" s="39"/>
      <c r="C31" s="39"/>
      <c r="D31" s="40"/>
      <c r="E31" s="40"/>
      <c r="F31" s="60"/>
      <c r="G31" s="54" t="str">
        <f>IF(AND(OR($G$2="Y",$H$2="Y"),I31&lt;5,J31&lt;5),IF(AND(I31=I30,J31=J30),G30+1,1),"")</f>
        <v/>
      </c>
      <c r="H31" s="41" t="e">
        <f>IF(AND($H$2="Y",J31&gt;0,OR(AND(G31=1,#REF!=10),AND(G31=2,#REF!=20),AND(G31=3,#REF!=30),AND(G31=4,#REF!=40),AND(G31=5,#REF!=50),AND(G31=6,#REF!=60),AND(G31=7,G36=70),AND(G31=8,#REF!=80),AND(G31=9,G44=90),AND(G31=10,#REF!=100))),VLOOKUP(J31-1,SortLookup!$A$13:$B$16,2,FALSE),"")</f>
        <v>#REF!</v>
      </c>
      <c r="I31" s="42" t="str">
        <f>IF(ISNA(VLOOKUP(E31,SortLookup!$A$1:$B$5,2,FALSE))," ",VLOOKUP(E31,SortLookup!$A$1:$B$5,2,FALSE))</f>
        <v xml:space="preserve"> </v>
      </c>
      <c r="J31" s="50" t="str">
        <f>IF(ISNA(VLOOKUP(F31,SortLookup!$A$7:$B$11,2,FALSE))," ",VLOOKUP(F31,SortLookup!$A$7:$B$11,2,FALSE))</f>
        <v xml:space="preserve"> </v>
      </c>
      <c r="K31" s="145">
        <f t="shared" ref="K31:K32" si="9">L31+M31+N31</f>
        <v>0</v>
      </c>
      <c r="L31" s="74">
        <f t="shared" ref="L31:L32" si="10">AB31+AO31+BA31+BL31+BY31+CJ31+CU31+DF31+DQ31+EB31+EM31+EX31+FI31+FT31+GE31+GP31+HA31+HL31+HW31+IH31</f>
        <v>0</v>
      </c>
      <c r="M31" s="44">
        <f t="shared" ref="M31:M32" si="11">AD31+AQ31+BC31+BN31+CA31+CL31+CW31+DH31+DS31+ED31+EO31+EZ31+FK31+FV31+GG31+GR31+HC31+HN31+HY31+IJ31</f>
        <v>0</v>
      </c>
      <c r="N31" s="45">
        <f t="shared" ref="N31:N32" si="12">O31/2</f>
        <v>0</v>
      </c>
      <c r="O31" s="75">
        <f t="shared" ref="O31:O32" si="13">W31+AJ31+AV31+BG31+BT31+CE31+CP31+DA31+DL31+DW31+EH31+ES31+FD31+FO31+FZ31+GK31+GV31+HG31+HR31+IC31</f>
        <v>0</v>
      </c>
      <c r="P31" s="51"/>
      <c r="Q31" s="46"/>
      <c r="R31" s="46"/>
      <c r="S31" s="46"/>
      <c r="T31" s="46"/>
      <c r="U31" s="46"/>
      <c r="V31" s="46"/>
      <c r="W31" s="47"/>
      <c r="X31" s="47"/>
      <c r="Y31" s="47"/>
      <c r="Z31" s="47"/>
      <c r="AA31" s="101"/>
      <c r="AB31" s="52">
        <f t="shared" ref="AB31:AB32" si="14">P31+Q31+R31+S31+T31+U31+V31</f>
        <v>0</v>
      </c>
      <c r="AC31" s="45">
        <f t="shared" ref="AC31:AC32" si="15">W31/2</f>
        <v>0</v>
      </c>
      <c r="AD31" s="44">
        <f t="shared" ref="AD31:AD32" si="16">(X31*3)+(Y31*5)+(Z31*5)+(AA31*20)</f>
        <v>0</v>
      </c>
      <c r="AE31" s="102">
        <f t="shared" ref="AE31:AE32" si="17">AB31+AC31+AD31</f>
        <v>0</v>
      </c>
      <c r="AF31" s="35"/>
      <c r="AG31" s="32"/>
      <c r="AH31" s="32"/>
      <c r="AI31" s="32"/>
      <c r="AJ31" s="33"/>
      <c r="AK31" s="33"/>
      <c r="AL31" s="33"/>
      <c r="AM31" s="33"/>
      <c r="AN31" s="34"/>
      <c r="AO31" s="31">
        <f t="shared" ref="AO31:AO32" si="18">AF31+AG31+AH31+AI31</f>
        <v>0</v>
      </c>
      <c r="AP31" s="30">
        <f t="shared" ref="AP31:AP32" si="19">AJ31/2</f>
        <v>0</v>
      </c>
      <c r="AQ31" s="26">
        <f t="shared" ref="AQ31:AQ32" si="20">(AK31*3)+(AL31*5)+(AM31*5)+(AN31*20)</f>
        <v>0</v>
      </c>
      <c r="AR31" s="59">
        <f t="shared" ref="AR31:AR32" si="21">AO31+AP31+AQ31</f>
        <v>0</v>
      </c>
      <c r="AS31" s="35"/>
      <c r="AT31" s="32"/>
      <c r="AU31" s="32"/>
      <c r="AV31" s="33"/>
      <c r="AW31" s="33"/>
      <c r="AX31" s="33"/>
      <c r="AY31" s="33"/>
      <c r="AZ31" s="34"/>
      <c r="BA31" s="31">
        <f t="shared" ref="BA31:BA32" si="22">AS31+AT31+AU31</f>
        <v>0</v>
      </c>
      <c r="BB31" s="30">
        <f t="shared" ref="BB31:BB32" si="23">AV31/2</f>
        <v>0</v>
      </c>
      <c r="BC31" s="26">
        <f t="shared" ref="BC31:BC32" si="24">(AW31*3)+(AX31*5)+(AY31*5)+(AZ31*20)</f>
        <v>0</v>
      </c>
      <c r="BD31" s="59">
        <f t="shared" ref="BD31:BD32" si="25">BA31+BB31+BC31</f>
        <v>0</v>
      </c>
      <c r="BE31" s="31"/>
      <c r="BF31" s="56"/>
      <c r="BG31" s="33"/>
      <c r="BH31" s="33"/>
      <c r="BI31" s="33"/>
      <c r="BJ31" s="33"/>
      <c r="BK31" s="34"/>
      <c r="BL31" s="52">
        <f t="shared" ref="BL31:BL32" si="26">BE31+BF31</f>
        <v>0</v>
      </c>
      <c r="BM31" s="45">
        <f t="shared" ref="BM31:BM32" si="27">BG31/2</f>
        <v>0</v>
      </c>
      <c r="BN31" s="44">
        <f t="shared" ref="BN31:BN32" si="28">(BH31*3)+(BI31*5)+(BJ31*5)+(BK31*20)</f>
        <v>0</v>
      </c>
      <c r="BO31" s="43">
        <f t="shared" ref="BO31:BO32" si="29">BL31+BM31+BN31</f>
        <v>0</v>
      </c>
      <c r="BP31" s="35"/>
      <c r="BQ31" s="32"/>
      <c r="BR31" s="32"/>
      <c r="BS31" s="32"/>
      <c r="BT31" s="33"/>
      <c r="BU31" s="33"/>
      <c r="BV31" s="33"/>
      <c r="BW31" s="33"/>
      <c r="BX31" s="34"/>
      <c r="BY31" s="31">
        <f t="shared" ref="BY31:BY32" si="30">BP31+BQ31+BR31+BS31</f>
        <v>0</v>
      </c>
      <c r="BZ31" s="30">
        <f t="shared" ref="BZ31:BZ32" si="31">BT31/2</f>
        <v>0</v>
      </c>
      <c r="CA31" s="36">
        <f t="shared" ref="CA31:CA32" si="32">(BU31*3)+(BV31*5)+(BW31*5)+(BX31*20)</f>
        <v>0</v>
      </c>
      <c r="CB31" s="95">
        <f t="shared" ref="CB31:CB32" si="33">BY31+BZ31+CA31</f>
        <v>0</v>
      </c>
      <c r="CC31" s="35"/>
      <c r="CD31" s="32"/>
      <c r="CE31" s="33"/>
      <c r="CF31" s="33"/>
      <c r="CG31" s="33"/>
      <c r="CH31" s="33"/>
      <c r="CI31" s="34"/>
      <c r="CJ31" s="31">
        <f t="shared" ref="CJ31:CJ32" si="34">CC31+CD31</f>
        <v>0</v>
      </c>
      <c r="CK31" s="30">
        <f t="shared" ref="CK31:CK32" si="35">CE31/2</f>
        <v>0</v>
      </c>
      <c r="CL31" s="26">
        <f t="shared" ref="CL31:CL32" si="36">(CF31*3)+(CG31*5)+(CH31*5)+(CI31*20)</f>
        <v>0</v>
      </c>
      <c r="CM31" s="91">
        <f t="shared" ref="CM31:CM32" si="37">CJ31+CK31+CL31</f>
        <v>0</v>
      </c>
      <c r="CX31" s="4"/>
      <c r="CY31" s="4"/>
      <c r="DI31" s="4"/>
      <c r="DJ31" s="4"/>
      <c r="DT31" s="4"/>
      <c r="DU31" s="4"/>
      <c r="EE31" s="4"/>
      <c r="EF31" s="4"/>
      <c r="EP31" s="4"/>
      <c r="EQ31" s="4"/>
      <c r="FA31" s="4"/>
      <c r="FB31" s="4"/>
      <c r="FL31" s="4"/>
      <c r="FM31" s="4"/>
      <c r="FW31" s="4"/>
      <c r="FX31" s="4"/>
      <c r="GH31" s="4"/>
      <c r="GI31" s="4"/>
      <c r="GS31" s="4"/>
      <c r="GT31" s="4"/>
      <c r="HD31" s="4"/>
      <c r="HE31" s="4"/>
      <c r="HO31" s="4"/>
      <c r="HP31" s="4"/>
      <c r="HZ31" s="4"/>
      <c r="IA31" s="4"/>
      <c r="IL31" s="49"/>
    </row>
    <row r="32" spans="1:251" ht="14.4" hidden="1" thickTop="1" thickBot="1" x14ac:dyDescent="0.3">
      <c r="A32" s="37">
        <v>5</v>
      </c>
      <c r="B32" s="28"/>
      <c r="C32" s="28"/>
      <c r="D32" s="29"/>
      <c r="E32" s="29"/>
      <c r="F32" s="58"/>
      <c r="G32" s="27" t="str">
        <f>IF(AND(OR($G$2="Y",$H$2="Y"),I32&lt;5,J32&lt;5),IF(AND(I32=I30,J32=J30),G30+1,1),"")</f>
        <v/>
      </c>
      <c r="H32" s="24" t="e">
        <f>IF(AND($H$2="Y",J32&gt;0,OR(AND(G32=1,#REF!=10),AND(G32=2,#REF!=20),AND(G32=3,#REF!=30),AND(G32=4,#REF!=40),AND(G32=5,#REF!=50),AND(G32=6,#REF!=60),AND(G32=7,#REF!=70),AND(G32=8,#REF!=80),AND(G32=9,G62=90),AND(G32=10,#REF!=100))),VLOOKUP(J32-1,SortLookup!$A$13:$B$16,2,FALSE),"")</f>
        <v>#REF!</v>
      </c>
      <c r="I32" s="38" t="str">
        <f>IF(ISNA(VLOOKUP(E32,SortLookup!$A$1:$B$5,2,FALSE))," ",VLOOKUP(E32,SortLookup!$A$1:$B$5,2,FALSE))</f>
        <v xml:space="preserve"> </v>
      </c>
      <c r="J32" s="25" t="str">
        <f>IF(ISNA(VLOOKUP(F32,SortLookup!$A$7:$B$11,2,FALSE))," ",VLOOKUP(F32,SortLookup!$A$7:$B$11,2,FALSE))</f>
        <v xml:space="preserve"> </v>
      </c>
      <c r="K32" s="145">
        <f t="shared" si="9"/>
        <v>0</v>
      </c>
      <c r="L32" s="74">
        <f t="shared" si="10"/>
        <v>0</v>
      </c>
      <c r="M32" s="44">
        <f t="shared" si="11"/>
        <v>0</v>
      </c>
      <c r="N32" s="45">
        <f t="shared" si="12"/>
        <v>0</v>
      </c>
      <c r="O32" s="75">
        <f t="shared" si="13"/>
        <v>0</v>
      </c>
      <c r="P32" s="35"/>
      <c r="Q32" s="32"/>
      <c r="R32" s="32"/>
      <c r="S32" s="32"/>
      <c r="T32" s="32"/>
      <c r="U32" s="32"/>
      <c r="V32" s="32"/>
      <c r="W32" s="33"/>
      <c r="X32" s="33"/>
      <c r="Y32" s="33"/>
      <c r="Z32" s="33"/>
      <c r="AA32" s="34"/>
      <c r="AB32" s="31">
        <f t="shared" si="14"/>
        <v>0</v>
      </c>
      <c r="AC32" s="30">
        <f t="shared" si="15"/>
        <v>0</v>
      </c>
      <c r="AD32" s="26">
        <f t="shared" si="16"/>
        <v>0</v>
      </c>
      <c r="AE32" s="59">
        <f t="shared" si="17"/>
        <v>0</v>
      </c>
      <c r="AF32" s="35"/>
      <c r="AG32" s="32"/>
      <c r="AH32" s="32"/>
      <c r="AI32" s="32"/>
      <c r="AJ32" s="33"/>
      <c r="AK32" s="33"/>
      <c r="AL32" s="33"/>
      <c r="AM32" s="33"/>
      <c r="AN32" s="34"/>
      <c r="AO32" s="31">
        <f t="shared" si="18"/>
        <v>0</v>
      </c>
      <c r="AP32" s="30">
        <f t="shared" si="19"/>
        <v>0</v>
      </c>
      <c r="AQ32" s="26">
        <f t="shared" si="20"/>
        <v>0</v>
      </c>
      <c r="AR32" s="59">
        <f t="shared" si="21"/>
        <v>0</v>
      </c>
      <c r="AS32" s="35"/>
      <c r="AT32" s="32"/>
      <c r="AU32" s="32"/>
      <c r="AV32" s="33"/>
      <c r="AW32" s="33"/>
      <c r="AX32" s="33"/>
      <c r="AY32" s="33"/>
      <c r="AZ32" s="34"/>
      <c r="BA32" s="31">
        <f t="shared" si="22"/>
        <v>0</v>
      </c>
      <c r="BB32" s="30">
        <f t="shared" si="23"/>
        <v>0</v>
      </c>
      <c r="BC32" s="26">
        <f t="shared" si="24"/>
        <v>0</v>
      </c>
      <c r="BD32" s="59">
        <f t="shared" si="25"/>
        <v>0</v>
      </c>
      <c r="BE32" s="31"/>
      <c r="BF32" s="56"/>
      <c r="BG32" s="33"/>
      <c r="BH32" s="33"/>
      <c r="BI32" s="33"/>
      <c r="BJ32" s="33"/>
      <c r="BK32" s="34"/>
      <c r="BL32" s="52">
        <f t="shared" si="26"/>
        <v>0</v>
      </c>
      <c r="BM32" s="45">
        <f t="shared" si="27"/>
        <v>0</v>
      </c>
      <c r="BN32" s="44">
        <f t="shared" si="28"/>
        <v>0</v>
      </c>
      <c r="BO32" s="43">
        <f t="shared" si="29"/>
        <v>0</v>
      </c>
      <c r="BP32" s="35"/>
      <c r="BQ32" s="32"/>
      <c r="BR32" s="32"/>
      <c r="BS32" s="32"/>
      <c r="BT32" s="33"/>
      <c r="BU32" s="33"/>
      <c r="BV32" s="33"/>
      <c r="BW32" s="33"/>
      <c r="BX32" s="34"/>
      <c r="BY32" s="31">
        <f t="shared" si="30"/>
        <v>0</v>
      </c>
      <c r="BZ32" s="30">
        <f t="shared" si="31"/>
        <v>0</v>
      </c>
      <c r="CA32" s="36">
        <f t="shared" si="32"/>
        <v>0</v>
      </c>
      <c r="CB32" s="95">
        <f t="shared" si="33"/>
        <v>0</v>
      </c>
      <c r="CC32" s="35"/>
      <c r="CD32" s="32"/>
      <c r="CE32" s="33"/>
      <c r="CF32" s="33"/>
      <c r="CG32" s="33"/>
      <c r="CH32" s="33"/>
      <c r="CI32" s="34"/>
      <c r="CJ32" s="31">
        <f t="shared" si="34"/>
        <v>0</v>
      </c>
      <c r="CK32" s="30">
        <f t="shared" si="35"/>
        <v>0</v>
      </c>
      <c r="CL32" s="26">
        <f t="shared" si="36"/>
        <v>0</v>
      </c>
      <c r="CM32" s="91">
        <f t="shared" si="37"/>
        <v>0</v>
      </c>
      <c r="CX32" s="4"/>
      <c r="CY32" s="4"/>
      <c r="DI32" s="4"/>
      <c r="DJ32" s="4"/>
      <c r="DT32" s="4"/>
      <c r="DU32" s="4"/>
      <c r="EE32" s="4"/>
      <c r="EF32" s="4"/>
      <c r="EP32" s="4"/>
      <c r="EQ32" s="4"/>
      <c r="FA32" s="4"/>
      <c r="FB32" s="4"/>
      <c r="FL32" s="4"/>
      <c r="FM32" s="4"/>
      <c r="FW32" s="4"/>
      <c r="FX32" s="4"/>
      <c r="GH32" s="4"/>
      <c r="GI32" s="4"/>
      <c r="GS32" s="4"/>
      <c r="GT32" s="4"/>
      <c r="HD32" s="4"/>
      <c r="HE32" s="4"/>
      <c r="HO32" s="4"/>
      <c r="HP32" s="4"/>
      <c r="HZ32" s="4"/>
      <c r="IA32" s="4"/>
      <c r="IL32" s="49"/>
    </row>
    <row r="33" spans="1:246" ht="14.4" hidden="1" thickTop="1" thickBot="1" x14ac:dyDescent="0.3">
      <c r="A33" s="37">
        <v>6</v>
      </c>
      <c r="B33" s="39"/>
      <c r="C33" s="39"/>
      <c r="D33" s="40"/>
      <c r="E33" s="40"/>
      <c r="F33" s="60"/>
      <c r="G33" s="27" t="str">
        <f>IF(AND(OR($G$2="Y",$H$2="Y"),I33&lt;5,J33&lt;5),IF(AND(I33=I32,J33=J32),G32+1,1),"")</f>
        <v/>
      </c>
      <c r="H33" s="24" t="e">
        <f>IF(AND($H$2="Y",J33&gt;0,OR(AND(G33=1,#REF!=10),AND(G33=2,#REF!=20),AND(G33=3,#REF!=30),AND(G33=4,#REF!=40),AND(G33=5,#REF!=50),AND(G33=6,#REF!=60),AND(G33=7,G38=70),AND(G33=8,#REF!=80),AND(G33=9,G47=90),AND(G33=10,#REF!=100))),VLOOKUP(J33-1,SortLookup!$A$13:$B$16,2,FALSE),"")</f>
        <v>#REF!</v>
      </c>
      <c r="I33" s="38" t="str">
        <f>IF(ISNA(VLOOKUP(E33,SortLookup!$A$1:$B$5,2,FALSE))," ",VLOOKUP(E33,SortLookup!$A$1:$B$5,2,FALSE))</f>
        <v xml:space="preserve"> </v>
      </c>
      <c r="J33" s="25" t="str">
        <f>IF(ISNA(VLOOKUP(F33,SortLookup!$A$7:$B$11,2,FALSE))," ",VLOOKUP(F33,SortLookup!$A$7:$B$11,2,FALSE))</f>
        <v xml:space="preserve"> </v>
      </c>
      <c r="K33" s="145">
        <f>L33+M33+N33</f>
        <v>0</v>
      </c>
      <c r="L33" s="74">
        <f>AB33+AO33+BA33+BL33+BY33+CJ33+CU33+DF33+DQ33+EB33+EM33+EX33+FI33+FT33+GE33+GP33+HA33+HL33+HW33+IH33</f>
        <v>0</v>
      </c>
      <c r="M33" s="44">
        <f>AD33+AQ33+BC33+BN33+CA33+CL33+CW33+DH33+DS33+ED33+EO33+EZ33+FK33+FV33+GG33+GR33+HC33+HN33+HY33+IJ33</f>
        <v>0</v>
      </c>
      <c r="N33" s="45">
        <f>O33/2</f>
        <v>0</v>
      </c>
      <c r="O33" s="75">
        <f>W33+AJ33+AV33+BG33+BT33+CE33+CP33+DA33+DL33+DW33+EH33+ES33+FD33+FO33+FZ33+GK33+GV33+HG33+HR33+IC33</f>
        <v>0</v>
      </c>
      <c r="P33" s="35"/>
      <c r="Q33" s="32"/>
      <c r="R33" s="32"/>
      <c r="S33" s="32"/>
      <c r="T33" s="32"/>
      <c r="U33" s="32"/>
      <c r="V33" s="32"/>
      <c r="W33" s="33"/>
      <c r="X33" s="33"/>
      <c r="Y33" s="33"/>
      <c r="Z33" s="33"/>
      <c r="AA33" s="34"/>
      <c r="AB33" s="31">
        <f>P33+Q33+R33+S33+T33+U33+V33</f>
        <v>0</v>
      </c>
      <c r="AC33" s="30">
        <f>W33/2</f>
        <v>0</v>
      </c>
      <c r="AD33" s="26">
        <f>(X33*3)+(Y33*5)+(Z33*5)+(AA33*20)</f>
        <v>0</v>
      </c>
      <c r="AE33" s="59">
        <f>AB33+AC33+AD33</f>
        <v>0</v>
      </c>
      <c r="AF33" s="35"/>
      <c r="AG33" s="32"/>
      <c r="AH33" s="32"/>
      <c r="AI33" s="32"/>
      <c r="AJ33" s="33"/>
      <c r="AK33" s="33"/>
      <c r="AL33" s="33"/>
      <c r="AM33" s="33"/>
      <c r="AN33" s="34"/>
      <c r="AO33" s="31">
        <f>AF33+AG33+AH33+AI33</f>
        <v>0</v>
      </c>
      <c r="AP33" s="30">
        <f>AJ33/2</f>
        <v>0</v>
      </c>
      <c r="AQ33" s="26">
        <f>(AK33*3)+(AL33*5)+(AM33*5)+(AN33*20)</f>
        <v>0</v>
      </c>
      <c r="AR33" s="59">
        <f>AO33+AP33+AQ33</f>
        <v>0</v>
      </c>
      <c r="AS33" s="35"/>
      <c r="AT33" s="32"/>
      <c r="AU33" s="32"/>
      <c r="AV33" s="33"/>
      <c r="AW33" s="33"/>
      <c r="AX33" s="33"/>
      <c r="AY33" s="33"/>
      <c r="AZ33" s="34"/>
      <c r="BA33" s="31">
        <f>AS33+AT33+AU33</f>
        <v>0</v>
      </c>
      <c r="BB33" s="30">
        <f>AV33/2</f>
        <v>0</v>
      </c>
      <c r="BC33" s="26">
        <f>(AW33*3)+(AX33*5)+(AY33*5)+(AZ33*20)</f>
        <v>0</v>
      </c>
      <c r="BD33" s="59">
        <f>BA33+BB33+BC33</f>
        <v>0</v>
      </c>
      <c r="BE33" s="31"/>
      <c r="BF33" s="56"/>
      <c r="BG33" s="33"/>
      <c r="BH33" s="33"/>
      <c r="BI33" s="33"/>
      <c r="BJ33" s="33"/>
      <c r="BK33" s="34"/>
      <c r="BL33" s="52">
        <f>BE33+BF33</f>
        <v>0</v>
      </c>
      <c r="BM33" s="45">
        <f>BG33/2</f>
        <v>0</v>
      </c>
      <c r="BN33" s="44">
        <f>(BH33*3)+(BI33*5)+(BJ33*5)+(BK33*20)</f>
        <v>0</v>
      </c>
      <c r="BO33" s="43">
        <f>BL33+BM33+BN33</f>
        <v>0</v>
      </c>
      <c r="BP33" s="35"/>
      <c r="BQ33" s="32"/>
      <c r="BR33" s="32"/>
      <c r="BS33" s="32"/>
      <c r="BT33" s="33"/>
      <c r="BU33" s="33"/>
      <c r="BV33" s="33"/>
      <c r="BW33" s="33"/>
      <c r="BX33" s="34"/>
      <c r="BY33" s="31">
        <f>BP33+BQ33+BR33+BS33</f>
        <v>0</v>
      </c>
      <c r="BZ33" s="30">
        <f>BT33/2</f>
        <v>0</v>
      </c>
      <c r="CA33" s="36">
        <f>(BU33*3)+(BV33*5)+(BW33*5)+(BX33*20)</f>
        <v>0</v>
      </c>
      <c r="CB33" s="95">
        <f>BY33+BZ33+CA33</f>
        <v>0</v>
      </c>
      <c r="CC33" s="35"/>
      <c r="CD33" s="32"/>
      <c r="CE33" s="33"/>
      <c r="CF33" s="33"/>
      <c r="CG33" s="33"/>
      <c r="CH33" s="33"/>
      <c r="CI33" s="34"/>
      <c r="CJ33" s="31">
        <f>CC33+CD33</f>
        <v>0</v>
      </c>
      <c r="CK33" s="30">
        <f>CE33/2</f>
        <v>0</v>
      </c>
      <c r="CL33" s="26">
        <f>(CF33*3)+(CG33*5)+(CH33*5)+(CI33*20)</f>
        <v>0</v>
      </c>
      <c r="CM33" s="91">
        <f>CJ33+CK33+CL33</f>
        <v>0</v>
      </c>
      <c r="CX33" s="4"/>
      <c r="CY33" s="4"/>
      <c r="DI33" s="4"/>
      <c r="DJ33" s="4"/>
      <c r="DT33" s="4"/>
      <c r="DU33" s="4"/>
      <c r="EE33" s="4"/>
      <c r="EF33" s="4"/>
      <c r="EP33" s="4"/>
      <c r="EQ33" s="4"/>
      <c r="FA33" s="4"/>
      <c r="FB33" s="4"/>
      <c r="FL33" s="4"/>
      <c r="FM33" s="4"/>
      <c r="FW33" s="4"/>
      <c r="FX33" s="4"/>
      <c r="GH33" s="4"/>
      <c r="GI33" s="4"/>
      <c r="GS33" s="4"/>
      <c r="GT33" s="4"/>
      <c r="HD33" s="4"/>
      <c r="HE33" s="4"/>
      <c r="HO33" s="4"/>
      <c r="HP33" s="4"/>
      <c r="HZ33" s="4"/>
      <c r="IA33" s="4"/>
      <c r="IL33" s="49"/>
    </row>
    <row r="34" spans="1:246" ht="14.4" hidden="1" thickTop="1" thickBot="1" x14ac:dyDescent="0.3">
      <c r="A34" s="37">
        <v>7</v>
      </c>
      <c r="B34" s="81"/>
      <c r="C34" s="28"/>
      <c r="D34" s="82"/>
      <c r="E34" s="82"/>
      <c r="F34" s="83"/>
      <c r="G34" s="27" t="str">
        <f>IF(AND(OR($G$2="Y",$H$2="Y"),I34&lt;5,J34&lt;5),IF(AND(I34=I33,J34=J33),G33+1,1),"")</f>
        <v/>
      </c>
      <c r="H34" s="24" t="e">
        <f>IF(AND($H$2="Y",J34&gt;0,OR(AND(G34=1,#REF!=10),AND(G34=2,#REF!=20),AND(G34=3,#REF!=30),AND(G34=4,#REF!=40),AND(G34=5,G70=50),AND(G34=6,#REF!=60),AND(G34=7,#REF!=70),AND(G34=8,#REF!=80),AND(G34=9,#REF!=90),AND(G34=10,#REF!=100))),VLOOKUP(J34-1,SortLookup!$A$13:$B$16,2,FALSE),"")</f>
        <v>#REF!</v>
      </c>
      <c r="I34" s="38" t="str">
        <f>IF(ISNA(VLOOKUP(E34,SortLookup!$A$1:$B$5,2,FALSE))," ",VLOOKUP(E34,SortLookup!$A$1:$B$5,2,FALSE))</f>
        <v xml:space="preserve"> </v>
      </c>
      <c r="J34" s="25" t="str">
        <f>IF(ISNA(VLOOKUP(F34,SortLookup!$A$7:$B$11,2,FALSE))," ",VLOOKUP(F34,SortLookup!$A$7:$B$11,2,FALSE))</f>
        <v xml:space="preserve"> </v>
      </c>
      <c r="K34" s="145">
        <f>L34+M34+N34</f>
        <v>0</v>
      </c>
      <c r="L34" s="74">
        <f>AB34+AO34+BA34+BL34+BY34+CJ34+CU34+DF34+DQ34+EB34+EM34+EX34+FI34+FT34+GE34+GP34+HA34+HL34+HW34+IH34</f>
        <v>0</v>
      </c>
      <c r="M34" s="44">
        <f>AD34+AQ34+BC34+BN34+CA34+CL34+CW34+DH34+DS34+ED34+EO34+EZ34+FK34+FV34+GG34+GR34+HC34+HN34+HY34+IJ34</f>
        <v>0</v>
      </c>
      <c r="N34" s="45">
        <f>O34/2</f>
        <v>0</v>
      </c>
      <c r="O34" s="75">
        <f>W34+AJ34+AV34+BG34+BT34+CE34+CP34+DA34+DL34+DW34+EH34+ES34+FD34+FO34+FZ34+GK34+GV34+HG34+HR34+IC34</f>
        <v>0</v>
      </c>
      <c r="P34" s="35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34"/>
      <c r="AB34" s="31">
        <f>P34+Q34+R34+S34+T34+U34+V34</f>
        <v>0</v>
      </c>
      <c r="AC34" s="30">
        <f>W34/2</f>
        <v>0</v>
      </c>
      <c r="AD34" s="26">
        <f>(X34*3)+(Y34*5)+(Z34*5)+(AA34*20)</f>
        <v>0</v>
      </c>
      <c r="AE34" s="59">
        <f>AB34+AC34+AD34</f>
        <v>0</v>
      </c>
      <c r="AF34" s="35"/>
      <c r="AG34" s="32"/>
      <c r="AH34" s="32"/>
      <c r="AI34" s="32"/>
      <c r="AJ34" s="33"/>
      <c r="AK34" s="33"/>
      <c r="AL34" s="33"/>
      <c r="AM34" s="33"/>
      <c r="AN34" s="34"/>
      <c r="AO34" s="31">
        <f>AF34+AG34+AH34+AI34</f>
        <v>0</v>
      </c>
      <c r="AP34" s="30">
        <f>AJ34/2</f>
        <v>0</v>
      </c>
      <c r="AQ34" s="26">
        <f>(AK34*3)+(AL34*5)+(AM34*5)+(AN34*20)</f>
        <v>0</v>
      </c>
      <c r="AR34" s="59">
        <f>AO34+AP34+AQ34</f>
        <v>0</v>
      </c>
      <c r="AS34" s="35"/>
      <c r="AT34" s="32"/>
      <c r="AU34" s="32"/>
      <c r="AV34" s="33"/>
      <c r="AW34" s="33"/>
      <c r="AX34" s="33"/>
      <c r="AY34" s="33"/>
      <c r="AZ34" s="34"/>
      <c r="BA34" s="31">
        <f>AS34+AT34+AU34</f>
        <v>0</v>
      </c>
      <c r="BB34" s="30">
        <f>AV34/2</f>
        <v>0</v>
      </c>
      <c r="BC34" s="26">
        <f>(AW34*3)+(AX34*5)+(AY34*5)+(AZ34*20)</f>
        <v>0</v>
      </c>
      <c r="BD34" s="59">
        <f>BA34+BB34+BC34</f>
        <v>0</v>
      </c>
      <c r="BE34" s="31"/>
      <c r="BF34" s="56"/>
      <c r="BG34" s="33"/>
      <c r="BH34" s="33"/>
      <c r="BI34" s="33"/>
      <c r="BJ34" s="33"/>
      <c r="BK34" s="34"/>
      <c r="BL34" s="52">
        <f>BE34+BF34</f>
        <v>0</v>
      </c>
      <c r="BM34" s="45">
        <f>BG34/2</f>
        <v>0</v>
      </c>
      <c r="BN34" s="44">
        <f>(BH34*3)+(BI34*5)+(BJ34*5)+(BK34*20)</f>
        <v>0</v>
      </c>
      <c r="BO34" s="43">
        <f>BL34+BM34+BN34</f>
        <v>0</v>
      </c>
      <c r="BP34" s="35"/>
      <c r="BQ34" s="32"/>
      <c r="BR34" s="32"/>
      <c r="BS34" s="32"/>
      <c r="BT34" s="33"/>
      <c r="BU34" s="33"/>
      <c r="BV34" s="33"/>
      <c r="BW34" s="33"/>
      <c r="BX34" s="34"/>
      <c r="BY34" s="31">
        <f>BP34+BQ34+BR34+BS34</f>
        <v>0</v>
      </c>
      <c r="BZ34" s="30">
        <f>BT34/2</f>
        <v>0</v>
      </c>
      <c r="CA34" s="36">
        <f>(BU34*3)+(BV34*5)+(BW34*5)+(BX34*20)</f>
        <v>0</v>
      </c>
      <c r="CB34" s="95">
        <f>BY34+BZ34+CA34</f>
        <v>0</v>
      </c>
      <c r="CC34" s="35"/>
      <c r="CD34" s="32"/>
      <c r="CE34" s="33"/>
      <c r="CF34" s="33"/>
      <c r="CG34" s="33"/>
      <c r="CH34" s="33"/>
      <c r="CI34" s="34"/>
      <c r="CJ34" s="31">
        <f>CC34+CD34</f>
        <v>0</v>
      </c>
      <c r="CK34" s="30">
        <f>CE34/2</f>
        <v>0</v>
      </c>
      <c r="CL34" s="26">
        <f>(CF34*3)+(CG34*5)+(CH34*5)+(CI34*20)</f>
        <v>0</v>
      </c>
      <c r="CM34" s="91">
        <f>CJ34+CK34+CL34</f>
        <v>0</v>
      </c>
      <c r="CN34" s="1"/>
      <c r="CO34" s="1"/>
      <c r="CP34" s="2"/>
      <c r="CQ34" s="2"/>
      <c r="CR34" s="2"/>
      <c r="CS34" s="2"/>
      <c r="CT34" s="2"/>
      <c r="CU34" s="79"/>
      <c r="CV34" s="14"/>
      <c r="CW34" s="6"/>
      <c r="CX34" s="48"/>
      <c r="CY34" s="1"/>
      <c r="CZ34" s="1"/>
      <c r="DA34" s="2"/>
      <c r="DB34" s="2"/>
      <c r="DC34" s="2"/>
      <c r="DD34" s="2"/>
      <c r="DE34" s="2"/>
      <c r="DF34" s="79"/>
      <c r="DG34" s="14"/>
      <c r="DH34" s="6"/>
      <c r="DI34" s="48"/>
      <c r="DJ34" s="1"/>
      <c r="DK34" s="1"/>
      <c r="DL34" s="2"/>
      <c r="DM34" s="2"/>
      <c r="DN34" s="2"/>
      <c r="DO34" s="2"/>
      <c r="DP34" s="2"/>
      <c r="DQ34" s="79"/>
      <c r="DR34" s="14"/>
      <c r="DS34" s="6"/>
      <c r="DT34" s="48"/>
      <c r="DU34" s="1"/>
      <c r="DV34" s="1"/>
      <c r="DW34" s="2"/>
      <c r="DX34" s="2"/>
      <c r="DY34" s="2"/>
      <c r="DZ34" s="2"/>
      <c r="EA34" s="2"/>
      <c r="EB34" s="79"/>
      <c r="EC34" s="14"/>
      <c r="ED34" s="6"/>
      <c r="EE34" s="48"/>
      <c r="EF34" s="1"/>
      <c r="EG34" s="1"/>
      <c r="EH34" s="2"/>
      <c r="EI34" s="2"/>
      <c r="EJ34" s="2"/>
      <c r="EK34" s="2"/>
      <c r="EL34" s="2"/>
      <c r="EM34" s="79"/>
      <c r="EN34" s="14"/>
      <c r="EO34" s="6"/>
      <c r="EP34" s="48"/>
      <c r="EQ34" s="1"/>
      <c r="ER34" s="1"/>
      <c r="ES34" s="2"/>
      <c r="ET34" s="2"/>
      <c r="EU34" s="2"/>
      <c r="EV34" s="2"/>
      <c r="EW34" s="2"/>
      <c r="EX34" s="79"/>
      <c r="EY34" s="14"/>
      <c r="EZ34" s="6"/>
      <c r="FA34" s="48"/>
      <c r="FB34" s="1"/>
      <c r="FC34" s="1"/>
      <c r="FD34" s="2"/>
      <c r="FE34" s="2"/>
      <c r="FF34" s="2"/>
      <c r="FG34" s="2"/>
      <c r="FH34" s="2"/>
      <c r="FI34" s="79"/>
      <c r="FJ34" s="14"/>
      <c r="FK34" s="6"/>
      <c r="FL34" s="48"/>
      <c r="FM34" s="1"/>
      <c r="FN34" s="1"/>
      <c r="FO34" s="2"/>
      <c r="FP34" s="2"/>
      <c r="FQ34" s="2"/>
      <c r="FR34" s="2"/>
      <c r="FS34" s="2"/>
      <c r="FT34" s="79"/>
      <c r="FU34" s="14"/>
      <c r="FV34" s="6"/>
      <c r="FW34" s="48"/>
      <c r="FX34" s="1"/>
      <c r="FY34" s="1"/>
      <c r="FZ34" s="2"/>
      <c r="GA34" s="2"/>
      <c r="GB34" s="2"/>
      <c r="GC34" s="2"/>
      <c r="GD34" s="2"/>
      <c r="GE34" s="79"/>
      <c r="GF34" s="14"/>
      <c r="GG34" s="6"/>
      <c r="GH34" s="48"/>
      <c r="GI34" s="1"/>
      <c r="GJ34" s="1"/>
      <c r="GK34" s="2"/>
      <c r="GL34" s="2"/>
      <c r="GM34" s="2"/>
      <c r="GN34" s="2"/>
      <c r="GO34" s="2"/>
      <c r="GP34" s="79"/>
      <c r="GQ34" s="14"/>
      <c r="GR34" s="6"/>
      <c r="GS34" s="48"/>
      <c r="GT34" s="1"/>
      <c r="GU34" s="1"/>
      <c r="GV34" s="2"/>
      <c r="GW34" s="2"/>
      <c r="GX34" s="2"/>
      <c r="GY34" s="2"/>
      <c r="GZ34" s="2"/>
      <c r="HA34" s="79"/>
      <c r="HB34" s="14"/>
      <c r="HC34" s="6"/>
      <c r="HD34" s="48"/>
      <c r="HE34" s="1"/>
      <c r="HF34" s="1"/>
      <c r="HG34" s="2"/>
      <c r="HH34" s="2"/>
      <c r="HI34" s="2"/>
      <c r="HJ34" s="2"/>
      <c r="HK34" s="2"/>
      <c r="HL34" s="79"/>
      <c r="HM34" s="14"/>
      <c r="HN34" s="6"/>
      <c r="HO34" s="48"/>
      <c r="HP34" s="1"/>
      <c r="HQ34" s="1"/>
      <c r="HR34" s="2"/>
      <c r="HS34" s="2"/>
      <c r="HT34" s="2"/>
      <c r="HU34" s="2"/>
      <c r="HV34" s="2"/>
      <c r="HW34" s="79"/>
      <c r="HX34" s="14"/>
      <c r="HY34" s="6"/>
      <c r="HZ34" s="48"/>
      <c r="IA34" s="1"/>
      <c r="IB34" s="1"/>
      <c r="IC34" s="2"/>
      <c r="ID34" s="2"/>
      <c r="IE34" s="2"/>
      <c r="IF34" s="2"/>
      <c r="IG34" s="2"/>
      <c r="IH34" s="79"/>
      <c r="II34" s="14"/>
      <c r="IJ34" s="6"/>
      <c r="IK34" s="48"/>
      <c r="IL34" s="49"/>
    </row>
    <row r="35" spans="1:246" ht="14.4" hidden="1" thickTop="1" thickBot="1" x14ac:dyDescent="0.3">
      <c r="A35" s="37">
        <v>8</v>
      </c>
      <c r="B35" s="28"/>
      <c r="C35" s="28"/>
      <c r="D35" s="29"/>
      <c r="E35" s="29"/>
      <c r="F35" s="58"/>
      <c r="G35" s="27" t="str">
        <f>IF(AND(OR($G$2="Y",$H$2="Y"),I35&lt;5,J35&lt;5),IF(AND(I35=#REF!,J35=#REF!),#REF!+1,1),"")</f>
        <v/>
      </c>
      <c r="H35" s="24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8" t="str">
        <f>IF(ISNA(VLOOKUP(E35,SortLookup!$A$1:$B$5,2,FALSE))," ",VLOOKUP(E35,SortLookup!$A$1:$B$5,2,FALSE))</f>
        <v xml:space="preserve"> </v>
      </c>
      <c r="J35" s="25" t="str">
        <f>IF(ISNA(VLOOKUP(F35,SortLookup!$A$7:$B$11,2,FALSE))," ",VLOOKUP(F35,SortLookup!$A$7:$B$11,2,FALSE))</f>
        <v xml:space="preserve"> </v>
      </c>
      <c r="K35" s="145">
        <f t="shared" ref="K35:K72" si="38">L35+M35+N35</f>
        <v>0</v>
      </c>
      <c r="L35" s="74">
        <f t="shared" ref="L35:L68" si="39">AB35+AO35+BA35+BL35+BY35+CJ35+CU35+DF35+DQ35+EB35+EM35+EX35+FI35+FT35+GE35+GP35+HA35+HL35+HW35+IH35</f>
        <v>0</v>
      </c>
      <c r="M35" s="44">
        <f t="shared" ref="M35:M68" si="40">AD35+AQ35+BC35+BN35+CA35+CL35+CW35+DH35+DS35+ED35+EO35+EZ35+FK35+FV35+GG35+GR35+HC35+HN35+HY35+IJ35</f>
        <v>0</v>
      </c>
      <c r="N35" s="45">
        <f t="shared" ref="N35:N72" si="41">O35/2</f>
        <v>0</v>
      </c>
      <c r="O35" s="75">
        <f t="shared" ref="O35:O68" si="42">W35+AJ35+AV35+BG35+BT35+CE35+CP35+DA35+DL35+DW35+EH35+ES35+FD35+FO35+FZ35+GK35+GV35+HG35+HR35+IC35</f>
        <v>0</v>
      </c>
      <c r="P35" s="35"/>
      <c r="Q35" s="32"/>
      <c r="R35" s="32"/>
      <c r="S35" s="32"/>
      <c r="T35" s="32"/>
      <c r="U35" s="32"/>
      <c r="V35" s="32"/>
      <c r="W35" s="33"/>
      <c r="X35" s="33"/>
      <c r="Y35" s="33"/>
      <c r="Z35" s="33"/>
      <c r="AA35" s="34"/>
      <c r="AB35" s="31">
        <f t="shared" ref="AB35:AB72" si="43">P35+Q35+R35+S35+T35+U35+V35</f>
        <v>0</v>
      </c>
      <c r="AC35" s="30">
        <f t="shared" ref="AC35:AC72" si="44">W35/2</f>
        <v>0</v>
      </c>
      <c r="AD35" s="26">
        <f t="shared" ref="AD35:AD72" si="45">(X35*3)+(Y35*5)+(Z35*5)+(AA35*20)</f>
        <v>0</v>
      </c>
      <c r="AE35" s="59">
        <f t="shared" ref="AE35:AE72" si="46">AB35+AC35+AD35</f>
        <v>0</v>
      </c>
      <c r="AF35" s="35"/>
      <c r="AG35" s="32"/>
      <c r="AH35" s="32"/>
      <c r="AI35" s="32"/>
      <c r="AJ35" s="33"/>
      <c r="AK35" s="33"/>
      <c r="AL35" s="33"/>
      <c r="AM35" s="33"/>
      <c r="AN35" s="34"/>
      <c r="AO35" s="31">
        <f t="shared" ref="AO35:AO72" si="47">AF35+AG35+AH35+AI35</f>
        <v>0</v>
      </c>
      <c r="AP35" s="30">
        <f t="shared" ref="AP35:AP72" si="48">AJ35/2</f>
        <v>0</v>
      </c>
      <c r="AQ35" s="26">
        <f t="shared" ref="AQ35:AQ72" si="49">(AK35*3)+(AL35*5)+(AM35*5)+(AN35*20)</f>
        <v>0</v>
      </c>
      <c r="AR35" s="59">
        <f t="shared" ref="AR35:AR72" si="50">AO35+AP35+AQ35</f>
        <v>0</v>
      </c>
      <c r="AS35" s="35"/>
      <c r="AT35" s="32"/>
      <c r="AU35" s="32"/>
      <c r="AV35" s="33"/>
      <c r="AW35" s="33"/>
      <c r="AX35" s="33"/>
      <c r="AY35" s="33"/>
      <c r="AZ35" s="34"/>
      <c r="BA35" s="31">
        <f t="shared" ref="BA35:BA72" si="51">AS35+AT35+AU35</f>
        <v>0</v>
      </c>
      <c r="BB35" s="30">
        <f t="shared" ref="BB35:BB72" si="52">AV35/2</f>
        <v>0</v>
      </c>
      <c r="BC35" s="26">
        <f t="shared" ref="BC35:BC72" si="53">(AW35*3)+(AX35*5)+(AY35*5)+(AZ35*20)</f>
        <v>0</v>
      </c>
      <c r="BD35" s="59">
        <f t="shared" ref="BD35:BD72" si="54">BA35+BB35+BC35</f>
        <v>0</v>
      </c>
      <c r="BE35" s="31"/>
      <c r="BF35" s="56"/>
      <c r="BG35" s="33"/>
      <c r="BH35" s="33"/>
      <c r="BI35" s="33"/>
      <c r="BJ35" s="33"/>
      <c r="BK35" s="34"/>
      <c r="BL35" s="52">
        <f t="shared" ref="BL35:BL72" si="55">BE35+BF35</f>
        <v>0</v>
      </c>
      <c r="BM35" s="45">
        <f t="shared" ref="BM35:BM72" si="56">BG35/2</f>
        <v>0</v>
      </c>
      <c r="BN35" s="44">
        <f t="shared" ref="BN35:BN72" si="57">(BH35*3)+(BI35*5)+(BJ35*5)+(BK35*20)</f>
        <v>0</v>
      </c>
      <c r="BO35" s="43">
        <f t="shared" ref="BO35:BO72" si="58">BL35+BM35+BN35</f>
        <v>0</v>
      </c>
      <c r="BP35" s="35"/>
      <c r="BQ35" s="32"/>
      <c r="BR35" s="32"/>
      <c r="BS35" s="32"/>
      <c r="BT35" s="33"/>
      <c r="BU35" s="33"/>
      <c r="BV35" s="33"/>
      <c r="BW35" s="33"/>
      <c r="BX35" s="34"/>
      <c r="BY35" s="31">
        <f t="shared" ref="BY35:BY72" si="59">BP35+BQ35+BR35+BS35</f>
        <v>0</v>
      </c>
      <c r="BZ35" s="30">
        <f t="shared" ref="BZ35:BZ72" si="60">BT35/2</f>
        <v>0</v>
      </c>
      <c r="CA35" s="36">
        <f t="shared" ref="CA35:CA72" si="61">(BU35*3)+(BV35*5)+(BW35*5)+(BX35*20)</f>
        <v>0</v>
      </c>
      <c r="CB35" s="95">
        <f t="shared" ref="CB35:CB72" si="62">BY35+BZ35+CA35</f>
        <v>0</v>
      </c>
      <c r="CC35" s="35"/>
      <c r="CD35" s="32"/>
      <c r="CE35" s="33"/>
      <c r="CF35" s="33"/>
      <c r="CG35" s="33"/>
      <c r="CH35" s="33"/>
      <c r="CI35" s="34"/>
      <c r="CJ35" s="31">
        <f t="shared" ref="CJ35:CJ72" si="63">CC35+CD35</f>
        <v>0</v>
      </c>
      <c r="CK35" s="30">
        <f t="shared" ref="CK35:CK72" si="64">CE35/2</f>
        <v>0</v>
      </c>
      <c r="CL35" s="26">
        <f t="shared" ref="CL35:CL72" si="65">(CF35*3)+(CG35*5)+(CH35*5)+(CI35*20)</f>
        <v>0</v>
      </c>
      <c r="CM35" s="91">
        <f t="shared" ref="CM35:CM72" si="66">CJ35+CK35+CL35</f>
        <v>0</v>
      </c>
      <c r="CN35" s="1"/>
      <c r="CO35" s="1"/>
      <c r="CP35" s="2"/>
      <c r="CQ35" s="2"/>
      <c r="CR35" s="2"/>
      <c r="CS35" s="2"/>
      <c r="CT35" s="2"/>
      <c r="CU35" s="79"/>
      <c r="CV35" s="14"/>
      <c r="CW35" s="6"/>
      <c r="CX35" s="48"/>
      <c r="CY35" s="1"/>
      <c r="CZ35" s="1"/>
      <c r="DA35" s="2"/>
      <c r="DB35" s="2"/>
      <c r="DC35" s="2"/>
      <c r="DD35" s="2"/>
      <c r="DE35" s="2"/>
      <c r="DF35" s="79"/>
      <c r="DG35" s="14"/>
      <c r="DH35" s="6"/>
      <c r="DI35" s="48"/>
      <c r="DJ35" s="1"/>
      <c r="DK35" s="1"/>
      <c r="DL35" s="2"/>
      <c r="DM35" s="2"/>
      <c r="DN35" s="2"/>
      <c r="DO35" s="2"/>
      <c r="DP35" s="2"/>
      <c r="DQ35" s="79"/>
      <c r="DR35" s="14"/>
      <c r="DS35" s="6"/>
      <c r="DT35" s="48"/>
      <c r="DU35" s="1"/>
      <c r="DV35" s="1"/>
      <c r="DW35" s="2"/>
      <c r="DX35" s="2"/>
      <c r="DY35" s="2"/>
      <c r="DZ35" s="2"/>
      <c r="EA35" s="2"/>
      <c r="EB35" s="79"/>
      <c r="EC35" s="14"/>
      <c r="ED35" s="6"/>
      <c r="EE35" s="48"/>
      <c r="EF35" s="1"/>
      <c r="EG35" s="1"/>
      <c r="EH35" s="2"/>
      <c r="EI35" s="2"/>
      <c r="EJ35" s="2"/>
      <c r="EK35" s="2"/>
      <c r="EL35" s="2"/>
      <c r="EM35" s="79"/>
      <c r="EN35" s="14"/>
      <c r="EO35" s="6"/>
      <c r="EP35" s="48"/>
      <c r="EQ35" s="1"/>
      <c r="ER35" s="1"/>
      <c r="ES35" s="2"/>
      <c r="ET35" s="2"/>
      <c r="EU35" s="2"/>
      <c r="EV35" s="2"/>
      <c r="EW35" s="2"/>
      <c r="EX35" s="79"/>
      <c r="EY35" s="14"/>
      <c r="EZ35" s="6"/>
      <c r="FA35" s="48"/>
      <c r="FB35" s="1"/>
      <c r="FC35" s="1"/>
      <c r="FD35" s="2"/>
      <c r="FE35" s="2"/>
      <c r="FF35" s="2"/>
      <c r="FG35" s="2"/>
      <c r="FH35" s="2"/>
      <c r="FI35" s="79"/>
      <c r="FJ35" s="14"/>
      <c r="FK35" s="6"/>
      <c r="FL35" s="48"/>
      <c r="FM35" s="1"/>
      <c r="FN35" s="1"/>
      <c r="FO35" s="2"/>
      <c r="FP35" s="2"/>
      <c r="FQ35" s="2"/>
      <c r="FR35" s="2"/>
      <c r="FS35" s="2"/>
      <c r="FT35" s="79"/>
      <c r="FU35" s="14"/>
      <c r="FV35" s="6"/>
      <c r="FW35" s="48"/>
      <c r="FX35" s="1"/>
      <c r="FY35" s="1"/>
      <c r="FZ35" s="2"/>
      <c r="GA35" s="2"/>
      <c r="GB35" s="2"/>
      <c r="GC35" s="2"/>
      <c r="GD35" s="2"/>
      <c r="GE35" s="79"/>
      <c r="GF35" s="14"/>
      <c r="GG35" s="6"/>
      <c r="GH35" s="48"/>
      <c r="GI35" s="1"/>
      <c r="GJ35" s="1"/>
      <c r="GK35" s="2"/>
      <c r="GL35" s="2"/>
      <c r="GM35" s="2"/>
      <c r="GN35" s="2"/>
      <c r="GO35" s="2"/>
      <c r="GP35" s="79"/>
      <c r="GQ35" s="14"/>
      <c r="GR35" s="6"/>
      <c r="GS35" s="48"/>
      <c r="GT35" s="1"/>
      <c r="GU35" s="1"/>
      <c r="GV35" s="2"/>
      <c r="GW35" s="2"/>
      <c r="GX35" s="2"/>
      <c r="GY35" s="2"/>
      <c r="GZ35" s="2"/>
      <c r="HA35" s="79"/>
      <c r="HB35" s="14"/>
      <c r="HC35" s="6"/>
      <c r="HD35" s="48"/>
      <c r="HE35" s="1"/>
      <c r="HF35" s="1"/>
      <c r="HG35" s="2"/>
      <c r="HH35" s="2"/>
      <c r="HI35" s="2"/>
      <c r="HJ35" s="2"/>
      <c r="HK35" s="2"/>
      <c r="HL35" s="79"/>
      <c r="HM35" s="14"/>
      <c r="HN35" s="6"/>
      <c r="HO35" s="48"/>
      <c r="HP35" s="1"/>
      <c r="HQ35" s="1"/>
      <c r="HR35" s="2"/>
      <c r="HS35" s="2"/>
      <c r="HT35" s="2"/>
      <c r="HU35" s="2"/>
      <c r="HV35" s="2"/>
      <c r="HW35" s="79"/>
      <c r="HX35" s="14"/>
      <c r="HY35" s="6"/>
      <c r="HZ35" s="48"/>
      <c r="IA35" s="1"/>
      <c r="IB35" s="1"/>
      <c r="IC35" s="2"/>
      <c r="ID35" s="2"/>
      <c r="IE35" s="2"/>
      <c r="IF35" s="2"/>
      <c r="IG35" s="2"/>
      <c r="IH35" s="79"/>
      <c r="II35" s="14"/>
      <c r="IJ35" s="6"/>
      <c r="IK35" s="48"/>
      <c r="IL35" s="49"/>
    </row>
    <row r="36" spans="1:246" ht="14.4" hidden="1" thickTop="1" thickBot="1" x14ac:dyDescent="0.3">
      <c r="A36" s="37">
        <v>9</v>
      </c>
      <c r="B36" s="28"/>
      <c r="C36" s="28"/>
      <c r="D36" s="29"/>
      <c r="E36" s="29"/>
      <c r="F36" s="58"/>
      <c r="G36" s="27" t="str">
        <f>IF(AND(OR($G$2="Y",$H$2="Y"),I36&lt;5,J36&lt;5),IF(AND(I36=#REF!,J36=#REF!),#REF!+1,1),"")</f>
        <v/>
      </c>
      <c r="H36" s="24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8" t="str">
        <f>IF(ISNA(VLOOKUP(E36,SortLookup!$A$1:$B$5,2,FALSE))," ",VLOOKUP(E36,SortLookup!$A$1:$B$5,2,FALSE))</f>
        <v xml:space="preserve"> </v>
      </c>
      <c r="J36" s="25" t="str">
        <f>IF(ISNA(VLOOKUP(F36,SortLookup!$A$7:$B$11,2,FALSE))," ",VLOOKUP(F36,SortLookup!$A$7:$B$11,2,FALSE))</f>
        <v xml:space="preserve"> </v>
      </c>
      <c r="K36" s="145">
        <f t="shared" si="38"/>
        <v>0</v>
      </c>
      <c r="L36" s="74">
        <f t="shared" si="39"/>
        <v>0</v>
      </c>
      <c r="M36" s="44">
        <f t="shared" si="40"/>
        <v>0</v>
      </c>
      <c r="N36" s="45">
        <f t="shared" si="41"/>
        <v>0</v>
      </c>
      <c r="O36" s="75">
        <f t="shared" si="42"/>
        <v>0</v>
      </c>
      <c r="P36" s="35"/>
      <c r="Q36" s="32"/>
      <c r="R36" s="32"/>
      <c r="S36" s="32"/>
      <c r="T36" s="32"/>
      <c r="U36" s="32"/>
      <c r="V36" s="32"/>
      <c r="W36" s="33"/>
      <c r="X36" s="33"/>
      <c r="Y36" s="33"/>
      <c r="Z36" s="33"/>
      <c r="AA36" s="34"/>
      <c r="AB36" s="31">
        <f t="shared" si="43"/>
        <v>0</v>
      </c>
      <c r="AC36" s="30">
        <f t="shared" si="44"/>
        <v>0</v>
      </c>
      <c r="AD36" s="26">
        <f t="shared" si="45"/>
        <v>0</v>
      </c>
      <c r="AE36" s="59">
        <f t="shared" si="46"/>
        <v>0</v>
      </c>
      <c r="AF36" s="35"/>
      <c r="AG36" s="32"/>
      <c r="AH36" s="32"/>
      <c r="AI36" s="32"/>
      <c r="AJ36" s="33"/>
      <c r="AK36" s="33"/>
      <c r="AL36" s="33"/>
      <c r="AM36" s="33"/>
      <c r="AN36" s="34"/>
      <c r="AO36" s="31">
        <f t="shared" si="47"/>
        <v>0</v>
      </c>
      <c r="AP36" s="30">
        <f t="shared" si="48"/>
        <v>0</v>
      </c>
      <c r="AQ36" s="26">
        <f t="shared" si="49"/>
        <v>0</v>
      </c>
      <c r="AR36" s="59">
        <f t="shared" si="50"/>
        <v>0</v>
      </c>
      <c r="AS36" s="35"/>
      <c r="AT36" s="32"/>
      <c r="AU36" s="32"/>
      <c r="AV36" s="33"/>
      <c r="AW36" s="33"/>
      <c r="AX36" s="33"/>
      <c r="AY36" s="33"/>
      <c r="AZ36" s="34"/>
      <c r="BA36" s="31">
        <f t="shared" si="51"/>
        <v>0</v>
      </c>
      <c r="BB36" s="30">
        <f t="shared" si="52"/>
        <v>0</v>
      </c>
      <c r="BC36" s="26">
        <f t="shared" si="53"/>
        <v>0</v>
      </c>
      <c r="BD36" s="59">
        <f t="shared" si="54"/>
        <v>0</v>
      </c>
      <c r="BE36" s="31"/>
      <c r="BF36" s="56"/>
      <c r="BG36" s="33"/>
      <c r="BH36" s="33"/>
      <c r="BI36" s="33"/>
      <c r="BJ36" s="33"/>
      <c r="BK36" s="34"/>
      <c r="BL36" s="52">
        <f t="shared" si="55"/>
        <v>0</v>
      </c>
      <c r="BM36" s="45">
        <f t="shared" si="56"/>
        <v>0</v>
      </c>
      <c r="BN36" s="44">
        <f t="shared" si="57"/>
        <v>0</v>
      </c>
      <c r="BO36" s="43">
        <f t="shared" si="58"/>
        <v>0</v>
      </c>
      <c r="BP36" s="35"/>
      <c r="BQ36" s="32"/>
      <c r="BR36" s="32"/>
      <c r="BS36" s="32"/>
      <c r="BT36" s="33"/>
      <c r="BU36" s="33"/>
      <c r="BV36" s="33"/>
      <c r="BW36" s="33"/>
      <c r="BX36" s="34"/>
      <c r="BY36" s="31">
        <f t="shared" si="59"/>
        <v>0</v>
      </c>
      <c r="BZ36" s="30">
        <f t="shared" si="60"/>
        <v>0</v>
      </c>
      <c r="CA36" s="36">
        <f t="shared" si="61"/>
        <v>0</v>
      </c>
      <c r="CB36" s="95">
        <f t="shared" si="62"/>
        <v>0</v>
      </c>
      <c r="CC36" s="35"/>
      <c r="CD36" s="32"/>
      <c r="CE36" s="33"/>
      <c r="CF36" s="33"/>
      <c r="CG36" s="33"/>
      <c r="CH36" s="33"/>
      <c r="CI36" s="34"/>
      <c r="CJ36" s="31">
        <f t="shared" si="63"/>
        <v>0</v>
      </c>
      <c r="CK36" s="30">
        <f t="shared" si="64"/>
        <v>0</v>
      </c>
      <c r="CL36" s="26">
        <f t="shared" si="65"/>
        <v>0</v>
      </c>
      <c r="CM36" s="91">
        <f t="shared" si="66"/>
        <v>0</v>
      </c>
      <c r="CX36" s="4"/>
      <c r="CY36" s="4"/>
      <c r="DI36" s="4"/>
      <c r="DJ36" s="4"/>
      <c r="DT36" s="4"/>
      <c r="DU36" s="4"/>
      <c r="EE36" s="4"/>
      <c r="EF36" s="4"/>
      <c r="EP36" s="4"/>
      <c r="EQ36" s="4"/>
      <c r="FA36" s="4"/>
      <c r="FB36" s="4"/>
      <c r="FL36" s="4"/>
      <c r="FM36" s="4"/>
      <c r="FW36" s="4"/>
      <c r="FX36" s="4"/>
      <c r="GH36" s="4"/>
      <c r="GI36" s="4"/>
      <c r="GS36" s="4"/>
      <c r="GT36" s="4"/>
      <c r="HD36" s="4"/>
      <c r="HE36" s="4"/>
      <c r="HO36" s="4"/>
      <c r="HP36" s="4"/>
      <c r="HZ36" s="4"/>
      <c r="IA36" s="4"/>
      <c r="IL36" s="49"/>
    </row>
    <row r="37" spans="1:246" ht="14.4" hidden="1" thickTop="1" thickBot="1" x14ac:dyDescent="0.3">
      <c r="A37" s="37">
        <v>10</v>
      </c>
      <c r="B37" s="28"/>
      <c r="C37" s="28"/>
      <c r="D37" s="29"/>
      <c r="E37" s="29"/>
      <c r="F37" s="58"/>
      <c r="G37" s="27" t="str">
        <f>IF(AND(OR($G$2="Y",$H$2="Y"),I37&lt;5,J37&lt;5),IF(AND(I37=I36,J37=J36),G36+1,1),"")</f>
        <v/>
      </c>
      <c r="H37" s="24" t="e">
        <f>IF(AND($H$2="Y",J37&gt;0,OR(AND(G37=1,#REF!=10),AND(G37=2,#REF!=20),AND(G37=3,#REF!=30),AND(G37=4,#REF!=40),AND(G37=5,#REF!=50),AND(G37=6,#REF!=60),AND(G37=7,G43=70),AND(G37=8,#REF!=80),AND(G37=9,G51=90),AND(G37=10,#REF!=100))),VLOOKUP(J37-1,SortLookup!$A$13:$B$16,2,FALSE),"")</f>
        <v>#REF!</v>
      </c>
      <c r="I37" s="38" t="str">
        <f>IF(ISNA(VLOOKUP(E37,SortLookup!$A$1:$B$5,2,FALSE))," ",VLOOKUP(E37,SortLookup!$A$1:$B$5,2,FALSE))</f>
        <v xml:space="preserve"> </v>
      </c>
      <c r="J37" s="25" t="str">
        <f>IF(ISNA(VLOOKUP(F37,SortLookup!$A$7:$B$11,2,FALSE))," ",VLOOKUP(F37,SortLookup!$A$7:$B$11,2,FALSE))</f>
        <v xml:space="preserve"> </v>
      </c>
      <c r="K37" s="145">
        <f t="shared" si="38"/>
        <v>0</v>
      </c>
      <c r="L37" s="74">
        <f t="shared" si="39"/>
        <v>0</v>
      </c>
      <c r="M37" s="44">
        <f t="shared" si="40"/>
        <v>0</v>
      </c>
      <c r="N37" s="45">
        <f t="shared" si="41"/>
        <v>0</v>
      </c>
      <c r="O37" s="75">
        <f t="shared" si="42"/>
        <v>0</v>
      </c>
      <c r="P37" s="35"/>
      <c r="Q37" s="32"/>
      <c r="R37" s="32"/>
      <c r="S37" s="32"/>
      <c r="T37" s="32"/>
      <c r="U37" s="32"/>
      <c r="V37" s="32"/>
      <c r="W37" s="33"/>
      <c r="X37" s="33"/>
      <c r="Y37" s="33"/>
      <c r="Z37" s="33"/>
      <c r="AA37" s="34"/>
      <c r="AB37" s="31">
        <f t="shared" si="43"/>
        <v>0</v>
      </c>
      <c r="AC37" s="30">
        <f t="shared" si="44"/>
        <v>0</v>
      </c>
      <c r="AD37" s="26">
        <f t="shared" si="45"/>
        <v>0</v>
      </c>
      <c r="AE37" s="59">
        <f t="shared" si="46"/>
        <v>0</v>
      </c>
      <c r="AF37" s="35"/>
      <c r="AG37" s="32"/>
      <c r="AH37" s="32"/>
      <c r="AI37" s="32"/>
      <c r="AJ37" s="33"/>
      <c r="AK37" s="33"/>
      <c r="AL37" s="33"/>
      <c r="AM37" s="33"/>
      <c r="AN37" s="34"/>
      <c r="AO37" s="31">
        <f t="shared" si="47"/>
        <v>0</v>
      </c>
      <c r="AP37" s="30">
        <f t="shared" si="48"/>
        <v>0</v>
      </c>
      <c r="AQ37" s="26">
        <f t="shared" si="49"/>
        <v>0</v>
      </c>
      <c r="AR37" s="59">
        <f t="shared" si="50"/>
        <v>0</v>
      </c>
      <c r="AS37" s="35"/>
      <c r="AT37" s="32"/>
      <c r="AU37" s="32"/>
      <c r="AV37" s="33"/>
      <c r="AW37" s="33"/>
      <c r="AX37" s="33"/>
      <c r="AY37" s="33"/>
      <c r="AZ37" s="34"/>
      <c r="BA37" s="31">
        <f t="shared" si="51"/>
        <v>0</v>
      </c>
      <c r="BB37" s="30">
        <f t="shared" si="52"/>
        <v>0</v>
      </c>
      <c r="BC37" s="26">
        <f t="shared" si="53"/>
        <v>0</v>
      </c>
      <c r="BD37" s="59">
        <f t="shared" si="54"/>
        <v>0</v>
      </c>
      <c r="BE37" s="31"/>
      <c r="BF37" s="56"/>
      <c r="BG37" s="33"/>
      <c r="BH37" s="33"/>
      <c r="BI37" s="33"/>
      <c r="BJ37" s="33"/>
      <c r="BK37" s="34"/>
      <c r="BL37" s="52">
        <f t="shared" si="55"/>
        <v>0</v>
      </c>
      <c r="BM37" s="45">
        <f t="shared" si="56"/>
        <v>0</v>
      </c>
      <c r="BN37" s="44">
        <f t="shared" si="57"/>
        <v>0</v>
      </c>
      <c r="BO37" s="43">
        <f t="shared" si="58"/>
        <v>0</v>
      </c>
      <c r="BP37" s="35"/>
      <c r="BQ37" s="32"/>
      <c r="BR37" s="32"/>
      <c r="BS37" s="32"/>
      <c r="BT37" s="33"/>
      <c r="BU37" s="33"/>
      <c r="BV37" s="33"/>
      <c r="BW37" s="33"/>
      <c r="BX37" s="34"/>
      <c r="BY37" s="31">
        <f t="shared" si="59"/>
        <v>0</v>
      </c>
      <c r="BZ37" s="30">
        <f t="shared" si="60"/>
        <v>0</v>
      </c>
      <c r="CA37" s="36">
        <f t="shared" si="61"/>
        <v>0</v>
      </c>
      <c r="CB37" s="95">
        <f t="shared" si="62"/>
        <v>0</v>
      </c>
      <c r="CC37" s="35"/>
      <c r="CD37" s="32"/>
      <c r="CE37" s="33"/>
      <c r="CF37" s="33"/>
      <c r="CG37" s="33"/>
      <c r="CH37" s="33"/>
      <c r="CI37" s="34"/>
      <c r="CJ37" s="31">
        <f t="shared" si="63"/>
        <v>0</v>
      </c>
      <c r="CK37" s="30">
        <f t="shared" si="64"/>
        <v>0</v>
      </c>
      <c r="CL37" s="26">
        <f t="shared" si="65"/>
        <v>0</v>
      </c>
      <c r="CM37" s="91">
        <f t="shared" si="66"/>
        <v>0</v>
      </c>
      <c r="CX37" s="4"/>
      <c r="CY37" s="4"/>
      <c r="DI37" s="4"/>
      <c r="DJ37" s="4"/>
      <c r="DT37" s="4"/>
      <c r="DU37" s="4"/>
      <c r="EE37" s="4"/>
      <c r="EF37" s="4"/>
      <c r="EP37" s="4"/>
      <c r="EQ37" s="4"/>
      <c r="FA37" s="4"/>
      <c r="FB37" s="4"/>
      <c r="FL37" s="4"/>
      <c r="FM37" s="4"/>
      <c r="FW37" s="4"/>
      <c r="FX37" s="4"/>
      <c r="GH37" s="4"/>
      <c r="GI37" s="4"/>
      <c r="GS37" s="4"/>
      <c r="GT37" s="4"/>
      <c r="HD37" s="4"/>
      <c r="HE37" s="4"/>
      <c r="HO37" s="4"/>
      <c r="HP37" s="4"/>
      <c r="HZ37" s="4"/>
      <c r="IA37" s="4"/>
      <c r="IL37" s="49"/>
    </row>
    <row r="38" spans="1:246" ht="14.4" hidden="1" thickTop="1" thickBot="1" x14ac:dyDescent="0.3">
      <c r="A38" s="37">
        <v>11</v>
      </c>
      <c r="B38" s="28"/>
      <c r="C38" s="28"/>
      <c r="D38" s="29"/>
      <c r="E38" s="29"/>
      <c r="F38" s="58"/>
      <c r="G38" s="27" t="str">
        <f>IF(AND(OR($G$2="Y",$H$2="Y"),I38&lt;5,J38&lt;5),IF(AND(I38=#REF!,J38=#REF!),#REF!+1,1),"")</f>
        <v/>
      </c>
      <c r="H38" s="24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8" t="str">
        <f>IF(ISNA(VLOOKUP(E38,SortLookup!$A$1:$B$5,2,FALSE))," ",VLOOKUP(E38,SortLookup!$A$1:$B$5,2,FALSE))</f>
        <v xml:space="preserve"> </v>
      </c>
      <c r="J38" s="25" t="str">
        <f>IF(ISNA(VLOOKUP(F38,SortLookup!$A$7:$B$11,2,FALSE))," ",VLOOKUP(F38,SortLookup!$A$7:$B$11,2,FALSE))</f>
        <v xml:space="preserve"> </v>
      </c>
      <c r="K38" s="145">
        <f t="shared" si="38"/>
        <v>0</v>
      </c>
      <c r="L38" s="74">
        <f t="shared" si="39"/>
        <v>0</v>
      </c>
      <c r="M38" s="44">
        <f t="shared" si="40"/>
        <v>0</v>
      </c>
      <c r="N38" s="45">
        <f t="shared" si="41"/>
        <v>0</v>
      </c>
      <c r="O38" s="75">
        <f t="shared" si="42"/>
        <v>0</v>
      </c>
      <c r="P38" s="35"/>
      <c r="Q38" s="32"/>
      <c r="R38" s="32"/>
      <c r="S38" s="32"/>
      <c r="T38" s="32"/>
      <c r="U38" s="32"/>
      <c r="V38" s="32"/>
      <c r="W38" s="33"/>
      <c r="X38" s="33"/>
      <c r="Y38" s="33"/>
      <c r="Z38" s="33"/>
      <c r="AA38" s="34"/>
      <c r="AB38" s="31">
        <f t="shared" si="43"/>
        <v>0</v>
      </c>
      <c r="AC38" s="30">
        <f t="shared" si="44"/>
        <v>0</v>
      </c>
      <c r="AD38" s="26">
        <f t="shared" si="45"/>
        <v>0</v>
      </c>
      <c r="AE38" s="59">
        <f t="shared" si="46"/>
        <v>0</v>
      </c>
      <c r="AF38" s="35"/>
      <c r="AG38" s="32"/>
      <c r="AH38" s="32"/>
      <c r="AI38" s="32"/>
      <c r="AJ38" s="33"/>
      <c r="AK38" s="33"/>
      <c r="AL38" s="33"/>
      <c r="AM38" s="33"/>
      <c r="AN38" s="34"/>
      <c r="AO38" s="31">
        <f t="shared" si="47"/>
        <v>0</v>
      </c>
      <c r="AP38" s="30">
        <f t="shared" si="48"/>
        <v>0</v>
      </c>
      <c r="AQ38" s="26">
        <f t="shared" si="49"/>
        <v>0</v>
      </c>
      <c r="AR38" s="59">
        <f t="shared" si="50"/>
        <v>0</v>
      </c>
      <c r="AS38" s="35"/>
      <c r="AT38" s="32"/>
      <c r="AU38" s="32"/>
      <c r="AV38" s="33"/>
      <c r="AW38" s="33"/>
      <c r="AX38" s="33"/>
      <c r="AY38" s="33"/>
      <c r="AZ38" s="34"/>
      <c r="BA38" s="31">
        <f t="shared" si="51"/>
        <v>0</v>
      </c>
      <c r="BB38" s="30">
        <f t="shared" si="52"/>
        <v>0</v>
      </c>
      <c r="BC38" s="26">
        <f t="shared" si="53"/>
        <v>0</v>
      </c>
      <c r="BD38" s="59">
        <f t="shared" si="54"/>
        <v>0</v>
      </c>
      <c r="BE38" s="31"/>
      <c r="BF38" s="56"/>
      <c r="BG38" s="33"/>
      <c r="BH38" s="33"/>
      <c r="BI38" s="33"/>
      <c r="BJ38" s="33"/>
      <c r="BK38" s="34"/>
      <c r="BL38" s="52">
        <f t="shared" si="55"/>
        <v>0</v>
      </c>
      <c r="BM38" s="45">
        <f t="shared" si="56"/>
        <v>0</v>
      </c>
      <c r="BN38" s="44">
        <f t="shared" si="57"/>
        <v>0</v>
      </c>
      <c r="BO38" s="43">
        <f t="shared" si="58"/>
        <v>0</v>
      </c>
      <c r="BP38" s="35"/>
      <c r="BQ38" s="32"/>
      <c r="BR38" s="32"/>
      <c r="BS38" s="32"/>
      <c r="BT38" s="33"/>
      <c r="BU38" s="33"/>
      <c r="BV38" s="33"/>
      <c r="BW38" s="33"/>
      <c r="BX38" s="34"/>
      <c r="BY38" s="31">
        <f t="shared" si="59"/>
        <v>0</v>
      </c>
      <c r="BZ38" s="30">
        <f t="shared" si="60"/>
        <v>0</v>
      </c>
      <c r="CA38" s="36">
        <f t="shared" si="61"/>
        <v>0</v>
      </c>
      <c r="CB38" s="95">
        <f t="shared" si="62"/>
        <v>0</v>
      </c>
      <c r="CC38" s="35"/>
      <c r="CD38" s="32"/>
      <c r="CE38" s="33"/>
      <c r="CF38" s="33"/>
      <c r="CG38" s="33"/>
      <c r="CH38" s="33"/>
      <c r="CI38" s="34"/>
      <c r="CJ38" s="31">
        <f t="shared" si="63"/>
        <v>0</v>
      </c>
      <c r="CK38" s="30">
        <f t="shared" si="64"/>
        <v>0</v>
      </c>
      <c r="CL38" s="26">
        <f t="shared" si="65"/>
        <v>0</v>
      </c>
      <c r="CM38" s="91">
        <f t="shared" si="66"/>
        <v>0</v>
      </c>
      <c r="CN38" s="1"/>
      <c r="CO38" s="1"/>
      <c r="CP38" s="2"/>
      <c r="CQ38" s="2"/>
      <c r="CR38" s="2"/>
      <c r="CS38" s="2"/>
      <c r="CT38" s="2"/>
      <c r="CU38" s="79"/>
      <c r="CV38" s="14"/>
      <c r="CW38" s="6"/>
      <c r="CX38" s="48"/>
      <c r="CY38" s="1"/>
      <c r="CZ38" s="1"/>
      <c r="DA38" s="2"/>
      <c r="DB38" s="2"/>
      <c r="DC38" s="2"/>
      <c r="DD38" s="2"/>
      <c r="DE38" s="2"/>
      <c r="DF38" s="79"/>
      <c r="DG38" s="14"/>
      <c r="DH38" s="6"/>
      <c r="DI38" s="48"/>
      <c r="DJ38" s="1"/>
      <c r="DK38" s="1"/>
      <c r="DL38" s="2"/>
      <c r="DM38" s="2"/>
      <c r="DN38" s="2"/>
      <c r="DO38" s="2"/>
      <c r="DP38" s="2"/>
      <c r="DQ38" s="79"/>
      <c r="DR38" s="14"/>
      <c r="DS38" s="6"/>
      <c r="DT38" s="48"/>
      <c r="DU38" s="1"/>
      <c r="DV38" s="1"/>
      <c r="DW38" s="2"/>
      <c r="DX38" s="2"/>
      <c r="DY38" s="2"/>
      <c r="DZ38" s="2"/>
      <c r="EA38" s="2"/>
      <c r="EB38" s="79"/>
      <c r="EC38" s="14"/>
      <c r="ED38" s="6"/>
      <c r="EE38" s="48"/>
      <c r="EF38" s="1"/>
      <c r="EG38" s="1"/>
      <c r="EH38" s="2"/>
      <c r="EI38" s="2"/>
      <c r="EJ38" s="2"/>
      <c r="EK38" s="2"/>
      <c r="EL38" s="2"/>
      <c r="EM38" s="79"/>
      <c r="EN38" s="14"/>
      <c r="EO38" s="6"/>
      <c r="EP38" s="48"/>
      <c r="EQ38" s="1"/>
      <c r="ER38" s="1"/>
      <c r="ES38" s="2"/>
      <c r="ET38" s="2"/>
      <c r="EU38" s="2"/>
      <c r="EV38" s="2"/>
      <c r="EW38" s="2"/>
      <c r="EX38" s="79"/>
      <c r="EY38" s="14"/>
      <c r="EZ38" s="6"/>
      <c r="FA38" s="48"/>
      <c r="FB38" s="1"/>
      <c r="FC38" s="1"/>
      <c r="FD38" s="2"/>
      <c r="FE38" s="2"/>
      <c r="FF38" s="2"/>
      <c r="FG38" s="2"/>
      <c r="FH38" s="2"/>
      <c r="FI38" s="79"/>
      <c r="FJ38" s="14"/>
      <c r="FK38" s="6"/>
      <c r="FL38" s="48"/>
      <c r="FM38" s="1"/>
      <c r="FN38" s="1"/>
      <c r="FO38" s="2"/>
      <c r="FP38" s="2"/>
      <c r="FQ38" s="2"/>
      <c r="FR38" s="2"/>
      <c r="FS38" s="2"/>
      <c r="FT38" s="79"/>
      <c r="FU38" s="14"/>
      <c r="FV38" s="6"/>
      <c r="FW38" s="48"/>
      <c r="FX38" s="1"/>
      <c r="FY38" s="1"/>
      <c r="FZ38" s="2"/>
      <c r="GA38" s="2"/>
      <c r="GB38" s="2"/>
      <c r="GC38" s="2"/>
      <c r="GD38" s="2"/>
      <c r="GE38" s="79"/>
      <c r="GF38" s="14"/>
      <c r="GG38" s="6"/>
      <c r="GH38" s="48"/>
      <c r="GI38" s="1"/>
      <c r="GJ38" s="1"/>
      <c r="GK38" s="2"/>
      <c r="GL38" s="2"/>
      <c r="GM38" s="2"/>
      <c r="GN38" s="2"/>
      <c r="GO38" s="2"/>
      <c r="GP38" s="79"/>
      <c r="GQ38" s="14"/>
      <c r="GR38" s="6"/>
      <c r="GS38" s="48"/>
      <c r="GT38" s="1"/>
      <c r="GU38" s="1"/>
      <c r="GV38" s="2"/>
      <c r="GW38" s="2"/>
      <c r="GX38" s="2"/>
      <c r="GY38" s="2"/>
      <c r="GZ38" s="2"/>
      <c r="HA38" s="79"/>
      <c r="HB38" s="14"/>
      <c r="HC38" s="6"/>
      <c r="HD38" s="48"/>
      <c r="HE38" s="1"/>
      <c r="HF38" s="1"/>
      <c r="HG38" s="2"/>
      <c r="HH38" s="2"/>
      <c r="HI38" s="2"/>
      <c r="HJ38" s="2"/>
      <c r="HK38" s="2"/>
      <c r="HL38" s="79"/>
      <c r="HM38" s="14"/>
      <c r="HN38" s="6"/>
      <c r="HO38" s="48"/>
      <c r="HP38" s="1"/>
      <c r="HQ38" s="1"/>
      <c r="HR38" s="2"/>
      <c r="HS38" s="2"/>
      <c r="HT38" s="2"/>
      <c r="HU38" s="2"/>
      <c r="HV38" s="2"/>
      <c r="HW38" s="79"/>
      <c r="HX38" s="14"/>
      <c r="HY38" s="6"/>
      <c r="HZ38" s="48"/>
      <c r="IA38" s="1"/>
      <c r="IB38" s="1"/>
      <c r="IC38" s="2"/>
      <c r="ID38" s="2"/>
      <c r="IE38" s="2"/>
      <c r="IF38" s="2"/>
      <c r="IG38" s="2"/>
      <c r="IH38" s="79"/>
      <c r="II38" s="14"/>
      <c r="IJ38" s="6"/>
      <c r="IK38" s="48"/>
      <c r="IL38" s="49"/>
    </row>
    <row r="39" spans="1:246" ht="14.4" hidden="1" thickTop="1" thickBot="1" x14ac:dyDescent="0.3">
      <c r="A39" s="37">
        <v>12</v>
      </c>
      <c r="B39" s="28"/>
      <c r="C39" s="28"/>
      <c r="D39" s="29"/>
      <c r="E39" s="29"/>
      <c r="F39" s="58"/>
      <c r="G39" s="27" t="str">
        <f>IF(AND(OR($G$2="Y",$H$2="Y"),I39&lt;5,J39&lt;5),IF(AND(I39=I38,J39=J38),G38+1,1),"")</f>
        <v/>
      </c>
      <c r="H39" s="24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8" t="str">
        <f>IF(ISNA(VLOOKUP(E39,SortLookup!$A$1:$B$5,2,FALSE))," ",VLOOKUP(E39,SortLookup!$A$1:$B$5,2,FALSE))</f>
        <v xml:space="preserve"> </v>
      </c>
      <c r="J39" s="25" t="str">
        <f>IF(ISNA(VLOOKUP(F39,SortLookup!$A$7:$B$11,2,FALSE))," ",VLOOKUP(F39,SortLookup!$A$7:$B$11,2,FALSE))</f>
        <v xml:space="preserve"> </v>
      </c>
      <c r="K39" s="145">
        <f t="shared" si="38"/>
        <v>0</v>
      </c>
      <c r="L39" s="74">
        <f t="shared" si="39"/>
        <v>0</v>
      </c>
      <c r="M39" s="44">
        <f t="shared" si="40"/>
        <v>0</v>
      </c>
      <c r="N39" s="45">
        <f t="shared" si="41"/>
        <v>0</v>
      </c>
      <c r="O39" s="75">
        <f t="shared" si="42"/>
        <v>0</v>
      </c>
      <c r="P39" s="35"/>
      <c r="Q39" s="32"/>
      <c r="R39" s="32"/>
      <c r="S39" s="32"/>
      <c r="T39" s="32"/>
      <c r="U39" s="32"/>
      <c r="V39" s="32"/>
      <c r="W39" s="33"/>
      <c r="X39" s="33"/>
      <c r="Y39" s="33"/>
      <c r="Z39" s="33"/>
      <c r="AA39" s="34"/>
      <c r="AB39" s="31">
        <f t="shared" si="43"/>
        <v>0</v>
      </c>
      <c r="AC39" s="30">
        <f t="shared" si="44"/>
        <v>0</v>
      </c>
      <c r="AD39" s="26">
        <f t="shared" si="45"/>
        <v>0</v>
      </c>
      <c r="AE39" s="59">
        <f t="shared" si="46"/>
        <v>0</v>
      </c>
      <c r="AF39" s="35"/>
      <c r="AG39" s="32"/>
      <c r="AH39" s="32"/>
      <c r="AI39" s="32"/>
      <c r="AJ39" s="33"/>
      <c r="AK39" s="33"/>
      <c r="AL39" s="33"/>
      <c r="AM39" s="33"/>
      <c r="AN39" s="34"/>
      <c r="AO39" s="31">
        <f t="shared" si="47"/>
        <v>0</v>
      </c>
      <c r="AP39" s="30">
        <f t="shared" si="48"/>
        <v>0</v>
      </c>
      <c r="AQ39" s="121">
        <f t="shared" si="49"/>
        <v>0</v>
      </c>
      <c r="AR39" s="59">
        <f t="shared" si="50"/>
        <v>0</v>
      </c>
      <c r="AS39" s="35"/>
      <c r="AT39" s="32"/>
      <c r="AU39" s="32"/>
      <c r="AV39" s="33"/>
      <c r="AW39" s="33"/>
      <c r="AX39" s="33"/>
      <c r="AY39" s="33"/>
      <c r="AZ39" s="34"/>
      <c r="BA39" s="31">
        <f t="shared" si="51"/>
        <v>0</v>
      </c>
      <c r="BB39" s="30">
        <f t="shared" si="52"/>
        <v>0</v>
      </c>
      <c r="BC39" s="26">
        <f t="shared" si="53"/>
        <v>0</v>
      </c>
      <c r="BD39" s="59">
        <f t="shared" si="54"/>
        <v>0</v>
      </c>
      <c r="BE39" s="31"/>
      <c r="BF39" s="56"/>
      <c r="BG39" s="33"/>
      <c r="BH39" s="33"/>
      <c r="BI39" s="33"/>
      <c r="BJ39" s="33"/>
      <c r="BK39" s="34"/>
      <c r="BL39" s="52">
        <f t="shared" si="55"/>
        <v>0</v>
      </c>
      <c r="BM39" s="45">
        <f t="shared" si="56"/>
        <v>0</v>
      </c>
      <c r="BN39" s="44">
        <f t="shared" si="57"/>
        <v>0</v>
      </c>
      <c r="BO39" s="43">
        <f t="shared" si="58"/>
        <v>0</v>
      </c>
      <c r="BP39" s="35"/>
      <c r="BQ39" s="32"/>
      <c r="BR39" s="32"/>
      <c r="BS39" s="32"/>
      <c r="BT39" s="33"/>
      <c r="BU39" s="33"/>
      <c r="BV39" s="33"/>
      <c r="BW39" s="33"/>
      <c r="BX39" s="34"/>
      <c r="BY39" s="31">
        <f t="shared" si="59"/>
        <v>0</v>
      </c>
      <c r="BZ39" s="30">
        <f t="shared" si="60"/>
        <v>0</v>
      </c>
      <c r="CA39" s="36">
        <f t="shared" si="61"/>
        <v>0</v>
      </c>
      <c r="CB39" s="95">
        <f t="shared" si="62"/>
        <v>0</v>
      </c>
      <c r="CC39" s="35"/>
      <c r="CD39" s="32"/>
      <c r="CE39" s="33"/>
      <c r="CF39" s="33"/>
      <c r="CG39" s="33"/>
      <c r="CH39" s="33"/>
      <c r="CI39" s="34"/>
      <c r="CJ39" s="31">
        <f t="shared" si="63"/>
        <v>0</v>
      </c>
      <c r="CK39" s="30">
        <f t="shared" si="64"/>
        <v>0</v>
      </c>
      <c r="CL39" s="26">
        <f t="shared" si="65"/>
        <v>0</v>
      </c>
      <c r="CM39" s="91">
        <f t="shared" si="66"/>
        <v>0</v>
      </c>
      <c r="CX39" s="4"/>
      <c r="CY39" s="4"/>
      <c r="DI39" s="4"/>
      <c r="DJ39" s="4"/>
      <c r="DT39" s="4"/>
      <c r="DU39" s="4"/>
      <c r="EE39" s="4"/>
      <c r="EF39" s="4"/>
      <c r="EP39" s="4"/>
      <c r="EQ39" s="4"/>
      <c r="FA39" s="4"/>
      <c r="FB39" s="4"/>
      <c r="FL39" s="4"/>
      <c r="FM39" s="4"/>
      <c r="FW39" s="4"/>
      <c r="FX39" s="4"/>
      <c r="GH39" s="4"/>
      <c r="GI39" s="4"/>
      <c r="GS39" s="4"/>
      <c r="GT39" s="4"/>
      <c r="HD39" s="4"/>
      <c r="HE39" s="4"/>
      <c r="HO39" s="4"/>
      <c r="HP39" s="4"/>
      <c r="HZ39" s="4"/>
      <c r="IA39" s="4"/>
      <c r="IL39" s="49"/>
    </row>
    <row r="40" spans="1:246" ht="14.4" hidden="1" thickTop="1" thickBot="1" x14ac:dyDescent="0.3">
      <c r="A40" s="37">
        <v>13</v>
      </c>
      <c r="B40" s="28"/>
      <c r="C40" s="28"/>
      <c r="D40" s="29"/>
      <c r="E40" s="29"/>
      <c r="F40" s="58"/>
      <c r="G40" s="27" t="str">
        <f>IF(AND(OR($G$2="Y",$H$2="Y"),I40&lt;5,J40&lt;5),IF(AND(I40=#REF!,J40=#REF!),#REF!+1,1),"")</f>
        <v/>
      </c>
      <c r="H40" s="24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8" t="str">
        <f>IF(ISNA(VLOOKUP(E40,SortLookup!$A$1:$B$5,2,FALSE))," ",VLOOKUP(E40,SortLookup!$A$1:$B$5,2,FALSE))</f>
        <v xml:space="preserve"> </v>
      </c>
      <c r="J40" s="25" t="str">
        <f>IF(ISNA(VLOOKUP(F40,SortLookup!$A$7:$B$11,2,FALSE))," ",VLOOKUP(F40,SortLookup!$A$7:$B$11,2,FALSE))</f>
        <v xml:space="preserve"> </v>
      </c>
      <c r="K40" s="145">
        <f t="shared" si="38"/>
        <v>0</v>
      </c>
      <c r="L40" s="74">
        <f t="shared" si="39"/>
        <v>0</v>
      </c>
      <c r="M40" s="44">
        <f t="shared" si="40"/>
        <v>0</v>
      </c>
      <c r="N40" s="45">
        <f t="shared" si="41"/>
        <v>0</v>
      </c>
      <c r="O40" s="75">
        <f t="shared" si="42"/>
        <v>0</v>
      </c>
      <c r="P40" s="35"/>
      <c r="Q40" s="32"/>
      <c r="R40" s="32"/>
      <c r="S40" s="32"/>
      <c r="T40" s="32"/>
      <c r="U40" s="32"/>
      <c r="V40" s="32"/>
      <c r="W40" s="33"/>
      <c r="X40" s="33"/>
      <c r="Y40" s="33"/>
      <c r="Z40" s="33"/>
      <c r="AA40" s="34"/>
      <c r="AB40" s="31">
        <f t="shared" si="43"/>
        <v>0</v>
      </c>
      <c r="AC40" s="30">
        <f t="shared" si="44"/>
        <v>0</v>
      </c>
      <c r="AD40" s="26">
        <f t="shared" si="45"/>
        <v>0</v>
      </c>
      <c r="AE40" s="59">
        <f t="shared" si="46"/>
        <v>0</v>
      </c>
      <c r="AF40" s="35"/>
      <c r="AG40" s="32"/>
      <c r="AH40" s="32"/>
      <c r="AI40" s="32"/>
      <c r="AJ40" s="33"/>
      <c r="AK40" s="33"/>
      <c r="AL40" s="33"/>
      <c r="AM40" s="33"/>
      <c r="AN40" s="34"/>
      <c r="AO40" s="31">
        <f t="shared" si="47"/>
        <v>0</v>
      </c>
      <c r="AP40" s="30">
        <f t="shared" si="48"/>
        <v>0</v>
      </c>
      <c r="AQ40" s="26">
        <f t="shared" si="49"/>
        <v>0</v>
      </c>
      <c r="AR40" s="102">
        <f t="shared" si="50"/>
        <v>0</v>
      </c>
      <c r="AS40" s="35"/>
      <c r="AT40" s="32"/>
      <c r="AU40" s="32"/>
      <c r="AV40" s="33"/>
      <c r="AW40" s="33"/>
      <c r="AX40" s="33"/>
      <c r="AY40" s="33"/>
      <c r="AZ40" s="34"/>
      <c r="BA40" s="31">
        <f t="shared" si="51"/>
        <v>0</v>
      </c>
      <c r="BB40" s="30">
        <f t="shared" si="52"/>
        <v>0</v>
      </c>
      <c r="BC40" s="26">
        <f t="shared" si="53"/>
        <v>0</v>
      </c>
      <c r="BD40" s="59">
        <f t="shared" si="54"/>
        <v>0</v>
      </c>
      <c r="BE40" s="31"/>
      <c r="BF40" s="56"/>
      <c r="BG40" s="33"/>
      <c r="BH40" s="33"/>
      <c r="BI40" s="33"/>
      <c r="BJ40" s="33"/>
      <c r="BK40" s="34"/>
      <c r="BL40" s="52">
        <f t="shared" si="55"/>
        <v>0</v>
      </c>
      <c r="BM40" s="45">
        <f t="shared" si="56"/>
        <v>0</v>
      </c>
      <c r="BN40" s="44">
        <f t="shared" si="57"/>
        <v>0</v>
      </c>
      <c r="BO40" s="43">
        <f t="shared" si="58"/>
        <v>0</v>
      </c>
      <c r="BP40" s="35"/>
      <c r="BQ40" s="32"/>
      <c r="BR40" s="32"/>
      <c r="BS40" s="32"/>
      <c r="BT40" s="33"/>
      <c r="BU40" s="33"/>
      <c r="BV40" s="33"/>
      <c r="BW40" s="33"/>
      <c r="BX40" s="34"/>
      <c r="BY40" s="31">
        <f t="shared" si="59"/>
        <v>0</v>
      </c>
      <c r="BZ40" s="30">
        <f t="shared" si="60"/>
        <v>0</v>
      </c>
      <c r="CA40" s="36">
        <f t="shared" si="61"/>
        <v>0</v>
      </c>
      <c r="CB40" s="95">
        <f t="shared" si="62"/>
        <v>0</v>
      </c>
      <c r="CC40" s="35"/>
      <c r="CD40" s="32"/>
      <c r="CE40" s="33"/>
      <c r="CF40" s="33"/>
      <c r="CG40" s="33"/>
      <c r="CH40" s="33"/>
      <c r="CI40" s="34"/>
      <c r="CJ40" s="31">
        <f t="shared" si="63"/>
        <v>0</v>
      </c>
      <c r="CK40" s="30">
        <f t="shared" si="64"/>
        <v>0</v>
      </c>
      <c r="CL40" s="26">
        <f t="shared" si="65"/>
        <v>0</v>
      </c>
      <c r="CM40" s="91">
        <f t="shared" si="66"/>
        <v>0</v>
      </c>
      <c r="CN40" s="1"/>
      <c r="CO40" s="1"/>
      <c r="CP40" s="2"/>
      <c r="CQ40" s="2"/>
      <c r="CR40" s="2"/>
      <c r="CS40" s="2"/>
      <c r="CT40" s="2"/>
      <c r="CU40" s="79"/>
      <c r="CV40" s="14"/>
      <c r="CW40" s="6"/>
      <c r="CX40" s="48"/>
      <c r="CY40" s="1"/>
      <c r="CZ40" s="1"/>
      <c r="DA40" s="2"/>
      <c r="DB40" s="2"/>
      <c r="DC40" s="2"/>
      <c r="DD40" s="2"/>
      <c r="DE40" s="2"/>
      <c r="DF40" s="79"/>
      <c r="DG40" s="14"/>
      <c r="DH40" s="6"/>
      <c r="DI40" s="48"/>
      <c r="DJ40" s="1"/>
      <c r="DK40" s="1"/>
      <c r="DL40" s="2"/>
      <c r="DM40" s="2"/>
      <c r="DN40" s="2"/>
      <c r="DO40" s="2"/>
      <c r="DP40" s="2"/>
      <c r="DQ40" s="79"/>
      <c r="DR40" s="14"/>
      <c r="DS40" s="6"/>
      <c r="DT40" s="48"/>
      <c r="DU40" s="1"/>
      <c r="DV40" s="1"/>
      <c r="DW40" s="2"/>
      <c r="DX40" s="2"/>
      <c r="DY40" s="2"/>
      <c r="DZ40" s="2"/>
      <c r="EA40" s="2"/>
      <c r="EB40" s="79"/>
      <c r="EC40" s="14"/>
      <c r="ED40" s="6"/>
      <c r="EE40" s="48"/>
      <c r="EF40" s="1"/>
      <c r="EG40" s="1"/>
      <c r="EH40" s="2"/>
      <c r="EI40" s="2"/>
      <c r="EJ40" s="2"/>
      <c r="EK40" s="2"/>
      <c r="EL40" s="2"/>
      <c r="EM40" s="79"/>
      <c r="EN40" s="14"/>
      <c r="EO40" s="6"/>
      <c r="EP40" s="48"/>
      <c r="EQ40" s="1"/>
      <c r="ER40" s="1"/>
      <c r="ES40" s="2"/>
      <c r="ET40" s="2"/>
      <c r="EU40" s="2"/>
      <c r="EV40" s="2"/>
      <c r="EW40" s="2"/>
      <c r="EX40" s="79"/>
      <c r="EY40" s="14"/>
      <c r="EZ40" s="6"/>
      <c r="FA40" s="48"/>
      <c r="FB40" s="1"/>
      <c r="FC40" s="1"/>
      <c r="FD40" s="2"/>
      <c r="FE40" s="2"/>
      <c r="FF40" s="2"/>
      <c r="FG40" s="2"/>
      <c r="FH40" s="2"/>
      <c r="FI40" s="79"/>
      <c r="FJ40" s="14"/>
      <c r="FK40" s="6"/>
      <c r="FL40" s="48"/>
      <c r="FM40" s="1"/>
      <c r="FN40" s="1"/>
      <c r="FO40" s="2"/>
      <c r="FP40" s="2"/>
      <c r="FQ40" s="2"/>
      <c r="FR40" s="2"/>
      <c r="FS40" s="2"/>
      <c r="FT40" s="79"/>
      <c r="FU40" s="14"/>
      <c r="FV40" s="6"/>
      <c r="FW40" s="48"/>
      <c r="FX40" s="1"/>
      <c r="FY40" s="1"/>
      <c r="FZ40" s="2"/>
      <c r="GA40" s="2"/>
      <c r="GB40" s="2"/>
      <c r="GC40" s="2"/>
      <c r="GD40" s="2"/>
      <c r="GE40" s="79"/>
      <c r="GF40" s="14"/>
      <c r="GG40" s="6"/>
      <c r="GH40" s="48"/>
      <c r="GI40" s="1"/>
      <c r="GJ40" s="1"/>
      <c r="GK40" s="2"/>
      <c r="GL40" s="2"/>
      <c r="GM40" s="2"/>
      <c r="GN40" s="2"/>
      <c r="GO40" s="2"/>
      <c r="GP40" s="79"/>
      <c r="GQ40" s="14"/>
      <c r="GR40" s="6"/>
      <c r="GS40" s="48"/>
      <c r="GT40" s="1"/>
      <c r="GU40" s="1"/>
      <c r="GV40" s="2"/>
      <c r="GW40" s="2"/>
      <c r="GX40" s="2"/>
      <c r="GY40" s="2"/>
      <c r="GZ40" s="2"/>
      <c r="HA40" s="79"/>
      <c r="HB40" s="14"/>
      <c r="HC40" s="6"/>
      <c r="HD40" s="48"/>
      <c r="HE40" s="1"/>
      <c r="HF40" s="1"/>
      <c r="HG40" s="2"/>
      <c r="HH40" s="2"/>
      <c r="HI40" s="2"/>
      <c r="HJ40" s="2"/>
      <c r="HK40" s="2"/>
      <c r="HL40" s="79"/>
      <c r="HM40" s="14"/>
      <c r="HN40" s="6"/>
      <c r="HO40" s="48"/>
      <c r="HP40" s="1"/>
      <c r="HQ40" s="1"/>
      <c r="HR40" s="2"/>
      <c r="HS40" s="2"/>
      <c r="HT40" s="2"/>
      <c r="HU40" s="2"/>
      <c r="HV40" s="2"/>
      <c r="HW40" s="79"/>
      <c r="HX40" s="14"/>
      <c r="HY40" s="6"/>
      <c r="HZ40" s="48"/>
      <c r="IA40" s="1"/>
      <c r="IB40" s="1"/>
      <c r="IC40" s="2"/>
      <c r="ID40" s="2"/>
      <c r="IE40" s="2"/>
      <c r="IF40" s="2"/>
      <c r="IG40" s="2"/>
      <c r="IH40" s="79"/>
      <c r="II40" s="14"/>
      <c r="IJ40" s="6"/>
      <c r="IK40" s="48"/>
      <c r="IL40" s="49"/>
    </row>
    <row r="41" spans="1:246" ht="14.4" hidden="1" thickTop="1" thickBot="1" x14ac:dyDescent="0.3">
      <c r="A41" s="37">
        <v>14</v>
      </c>
      <c r="B41" s="28"/>
      <c r="C41" s="28"/>
      <c r="D41" s="29"/>
      <c r="E41" s="29"/>
      <c r="F41" s="58"/>
      <c r="G41" s="27" t="str">
        <f>IF(AND(OR($G$2="Y",$H$2="Y"),I41&lt;5,J41&lt;5),IF(AND(I41=#REF!,J41=#REF!),#REF!+1,1),"")</f>
        <v/>
      </c>
      <c r="H41" s="24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8" t="str">
        <f>IF(ISNA(VLOOKUP(E41,SortLookup!$A$1:$B$5,2,FALSE))," ",VLOOKUP(E41,SortLookup!$A$1:$B$5,2,FALSE))</f>
        <v xml:space="preserve"> </v>
      </c>
      <c r="J41" s="25" t="str">
        <f>IF(ISNA(VLOOKUP(F41,SortLookup!$A$7:$B$11,2,FALSE))," ",VLOOKUP(F41,SortLookup!$A$7:$B$11,2,FALSE))</f>
        <v xml:space="preserve"> </v>
      </c>
      <c r="K41" s="145">
        <f t="shared" si="38"/>
        <v>0</v>
      </c>
      <c r="L41" s="74">
        <f t="shared" si="39"/>
        <v>0</v>
      </c>
      <c r="M41" s="44">
        <f t="shared" si="40"/>
        <v>0</v>
      </c>
      <c r="N41" s="45">
        <f t="shared" si="41"/>
        <v>0</v>
      </c>
      <c r="O41" s="75">
        <f t="shared" si="42"/>
        <v>0</v>
      </c>
      <c r="P41" s="35"/>
      <c r="Q41" s="32"/>
      <c r="R41" s="32"/>
      <c r="S41" s="32"/>
      <c r="T41" s="32"/>
      <c r="U41" s="32"/>
      <c r="V41" s="32"/>
      <c r="W41" s="33"/>
      <c r="X41" s="33"/>
      <c r="Y41" s="33"/>
      <c r="Z41" s="33"/>
      <c r="AA41" s="34"/>
      <c r="AB41" s="31">
        <f t="shared" si="43"/>
        <v>0</v>
      </c>
      <c r="AC41" s="30">
        <f t="shared" si="44"/>
        <v>0</v>
      </c>
      <c r="AD41" s="26">
        <f t="shared" si="45"/>
        <v>0</v>
      </c>
      <c r="AE41" s="59">
        <f t="shared" si="46"/>
        <v>0</v>
      </c>
      <c r="AF41" s="35"/>
      <c r="AG41" s="32"/>
      <c r="AH41" s="32"/>
      <c r="AI41" s="32"/>
      <c r="AJ41" s="33"/>
      <c r="AK41" s="33"/>
      <c r="AL41" s="33"/>
      <c r="AM41" s="33"/>
      <c r="AN41" s="34"/>
      <c r="AO41" s="31">
        <f t="shared" si="47"/>
        <v>0</v>
      </c>
      <c r="AP41" s="30">
        <f t="shared" si="48"/>
        <v>0</v>
      </c>
      <c r="AQ41" s="26">
        <f t="shared" si="49"/>
        <v>0</v>
      </c>
      <c r="AR41" s="59">
        <f t="shared" si="50"/>
        <v>0</v>
      </c>
      <c r="AS41" s="35"/>
      <c r="AT41" s="32"/>
      <c r="AU41" s="32"/>
      <c r="AV41" s="33"/>
      <c r="AW41" s="33"/>
      <c r="AX41" s="33"/>
      <c r="AY41" s="33"/>
      <c r="AZ41" s="34"/>
      <c r="BA41" s="31">
        <f t="shared" si="51"/>
        <v>0</v>
      </c>
      <c r="BB41" s="30">
        <f t="shared" si="52"/>
        <v>0</v>
      </c>
      <c r="BC41" s="26">
        <f t="shared" si="53"/>
        <v>0</v>
      </c>
      <c r="BD41" s="59">
        <f t="shared" si="54"/>
        <v>0</v>
      </c>
      <c r="BE41" s="31"/>
      <c r="BF41" s="56"/>
      <c r="BG41" s="33"/>
      <c r="BH41" s="33"/>
      <c r="BI41" s="33"/>
      <c r="BJ41" s="33"/>
      <c r="BK41" s="34"/>
      <c r="BL41" s="52">
        <f t="shared" si="55"/>
        <v>0</v>
      </c>
      <c r="BM41" s="45">
        <f t="shared" si="56"/>
        <v>0</v>
      </c>
      <c r="BN41" s="44">
        <f t="shared" si="57"/>
        <v>0</v>
      </c>
      <c r="BO41" s="43">
        <f t="shared" si="58"/>
        <v>0</v>
      </c>
      <c r="BP41" s="35"/>
      <c r="BQ41" s="32"/>
      <c r="BR41" s="32"/>
      <c r="BS41" s="32"/>
      <c r="BT41" s="33"/>
      <c r="BU41" s="33"/>
      <c r="BV41" s="33"/>
      <c r="BW41" s="33"/>
      <c r="BX41" s="34"/>
      <c r="BY41" s="31">
        <f t="shared" si="59"/>
        <v>0</v>
      </c>
      <c r="BZ41" s="30">
        <f t="shared" si="60"/>
        <v>0</v>
      </c>
      <c r="CA41" s="36">
        <f t="shared" si="61"/>
        <v>0</v>
      </c>
      <c r="CB41" s="95">
        <f t="shared" si="62"/>
        <v>0</v>
      </c>
      <c r="CC41" s="35"/>
      <c r="CD41" s="32"/>
      <c r="CE41" s="33"/>
      <c r="CF41" s="33"/>
      <c r="CG41" s="33"/>
      <c r="CH41" s="33"/>
      <c r="CI41" s="34"/>
      <c r="CJ41" s="31">
        <f t="shared" si="63"/>
        <v>0</v>
      </c>
      <c r="CK41" s="30">
        <f t="shared" si="64"/>
        <v>0</v>
      </c>
      <c r="CL41" s="26">
        <f t="shared" si="65"/>
        <v>0</v>
      </c>
      <c r="CM41" s="91">
        <f t="shared" si="66"/>
        <v>0</v>
      </c>
      <c r="CX41" s="4"/>
      <c r="CY41" s="4"/>
      <c r="DI41" s="4"/>
      <c r="DJ41" s="4"/>
      <c r="DT41" s="4"/>
      <c r="DU41" s="4"/>
      <c r="EE41" s="4"/>
      <c r="EF41" s="4"/>
      <c r="EP41" s="4"/>
      <c r="EQ41" s="4"/>
      <c r="FA41" s="4"/>
      <c r="FB41" s="4"/>
      <c r="FL41" s="4"/>
      <c r="FM41" s="4"/>
      <c r="FW41" s="4"/>
      <c r="FX41" s="4"/>
      <c r="GH41" s="4"/>
      <c r="GI41" s="4"/>
      <c r="GS41" s="4"/>
      <c r="GT41" s="4"/>
      <c r="HD41" s="4"/>
      <c r="HE41" s="4"/>
      <c r="HO41" s="4"/>
      <c r="HP41" s="4"/>
      <c r="HZ41" s="4"/>
      <c r="IA41" s="4"/>
      <c r="IL41" s="49"/>
    </row>
    <row r="42" spans="1:246" ht="14.4" hidden="1" thickTop="1" thickBot="1" x14ac:dyDescent="0.3">
      <c r="A42" s="37">
        <v>15</v>
      </c>
      <c r="B42" s="28"/>
      <c r="C42" s="28"/>
      <c r="D42" s="29"/>
      <c r="E42" s="29"/>
      <c r="F42" s="58"/>
      <c r="G42" s="27" t="str">
        <f>IF(AND(OR($G$2="Y",$H$2="Y"),I42&lt;5,J42&lt;5),IF(AND(I42=#REF!,J42=#REF!),#REF!+1,1),"")</f>
        <v/>
      </c>
      <c r="H42" s="24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8" t="str">
        <f>IF(ISNA(VLOOKUP(E42,SortLookup!$A$1:$B$5,2,FALSE))," ",VLOOKUP(E42,SortLookup!$A$1:$B$5,2,FALSE))</f>
        <v xml:space="preserve"> </v>
      </c>
      <c r="J42" s="25" t="str">
        <f>IF(ISNA(VLOOKUP(F42,SortLookup!$A$7:$B$11,2,FALSE))," ",VLOOKUP(F42,SortLookup!$A$7:$B$11,2,FALSE))</f>
        <v xml:space="preserve"> </v>
      </c>
      <c r="K42" s="145">
        <f t="shared" si="38"/>
        <v>0</v>
      </c>
      <c r="L42" s="74">
        <f t="shared" si="39"/>
        <v>0</v>
      </c>
      <c r="M42" s="44">
        <f t="shared" si="40"/>
        <v>0</v>
      </c>
      <c r="N42" s="45">
        <f t="shared" si="41"/>
        <v>0</v>
      </c>
      <c r="O42" s="75">
        <f t="shared" si="42"/>
        <v>0</v>
      </c>
      <c r="P42" s="35"/>
      <c r="Q42" s="32"/>
      <c r="R42" s="32"/>
      <c r="S42" s="32"/>
      <c r="T42" s="32"/>
      <c r="U42" s="32"/>
      <c r="V42" s="32"/>
      <c r="W42" s="33"/>
      <c r="X42" s="33"/>
      <c r="Y42" s="33"/>
      <c r="Z42" s="33"/>
      <c r="AA42" s="34"/>
      <c r="AB42" s="31">
        <f t="shared" si="43"/>
        <v>0</v>
      </c>
      <c r="AC42" s="30">
        <f t="shared" si="44"/>
        <v>0</v>
      </c>
      <c r="AD42" s="26">
        <f t="shared" si="45"/>
        <v>0</v>
      </c>
      <c r="AE42" s="59">
        <f t="shared" si="46"/>
        <v>0</v>
      </c>
      <c r="AF42" s="35"/>
      <c r="AG42" s="32"/>
      <c r="AH42" s="32"/>
      <c r="AI42" s="32"/>
      <c r="AJ42" s="33"/>
      <c r="AK42" s="33"/>
      <c r="AL42" s="33"/>
      <c r="AM42" s="33"/>
      <c r="AN42" s="34"/>
      <c r="AO42" s="31">
        <f t="shared" si="47"/>
        <v>0</v>
      </c>
      <c r="AP42" s="30">
        <f t="shared" si="48"/>
        <v>0</v>
      </c>
      <c r="AQ42" s="26">
        <f t="shared" si="49"/>
        <v>0</v>
      </c>
      <c r="AR42" s="59">
        <f t="shared" si="50"/>
        <v>0</v>
      </c>
      <c r="AS42" s="35"/>
      <c r="AT42" s="32"/>
      <c r="AU42" s="32"/>
      <c r="AV42" s="33"/>
      <c r="AW42" s="33"/>
      <c r="AX42" s="33"/>
      <c r="AY42" s="33"/>
      <c r="AZ42" s="34"/>
      <c r="BA42" s="31">
        <f t="shared" si="51"/>
        <v>0</v>
      </c>
      <c r="BB42" s="30">
        <f t="shared" si="52"/>
        <v>0</v>
      </c>
      <c r="BC42" s="26">
        <f t="shared" si="53"/>
        <v>0</v>
      </c>
      <c r="BD42" s="59">
        <f t="shared" si="54"/>
        <v>0</v>
      </c>
      <c r="BE42" s="31"/>
      <c r="BF42" s="56"/>
      <c r="BG42" s="33"/>
      <c r="BH42" s="33"/>
      <c r="BI42" s="33"/>
      <c r="BJ42" s="33"/>
      <c r="BK42" s="34"/>
      <c r="BL42" s="52">
        <f t="shared" si="55"/>
        <v>0</v>
      </c>
      <c r="BM42" s="45">
        <f t="shared" si="56"/>
        <v>0</v>
      </c>
      <c r="BN42" s="44">
        <f t="shared" si="57"/>
        <v>0</v>
      </c>
      <c r="BO42" s="43">
        <f t="shared" si="58"/>
        <v>0</v>
      </c>
      <c r="BP42" s="35"/>
      <c r="BQ42" s="32"/>
      <c r="BR42" s="32"/>
      <c r="BS42" s="32"/>
      <c r="BT42" s="33"/>
      <c r="BU42" s="33"/>
      <c r="BV42" s="33"/>
      <c r="BW42" s="33"/>
      <c r="BX42" s="34"/>
      <c r="BY42" s="31">
        <f t="shared" si="59"/>
        <v>0</v>
      </c>
      <c r="BZ42" s="30">
        <f t="shared" si="60"/>
        <v>0</v>
      </c>
      <c r="CA42" s="36">
        <f t="shared" si="61"/>
        <v>0</v>
      </c>
      <c r="CB42" s="95">
        <f t="shared" si="62"/>
        <v>0</v>
      </c>
      <c r="CC42" s="35"/>
      <c r="CD42" s="32"/>
      <c r="CE42" s="33"/>
      <c r="CF42" s="33"/>
      <c r="CG42" s="33"/>
      <c r="CH42" s="33"/>
      <c r="CI42" s="34"/>
      <c r="CJ42" s="31">
        <f t="shared" si="63"/>
        <v>0</v>
      </c>
      <c r="CK42" s="30">
        <f t="shared" si="64"/>
        <v>0</v>
      </c>
      <c r="CL42" s="26">
        <f t="shared" si="65"/>
        <v>0</v>
      </c>
      <c r="CM42" s="91">
        <f t="shared" si="66"/>
        <v>0</v>
      </c>
      <c r="CX42" s="4"/>
      <c r="CY42" s="4"/>
      <c r="DI42" s="4"/>
      <c r="DJ42" s="4"/>
      <c r="DT42" s="4"/>
      <c r="DU42" s="4"/>
      <c r="EE42" s="4"/>
      <c r="EF42" s="4"/>
      <c r="EP42" s="4"/>
      <c r="EQ42" s="4"/>
      <c r="FA42" s="4"/>
      <c r="FB42" s="4"/>
      <c r="FL42" s="4"/>
      <c r="FM42" s="4"/>
      <c r="FW42" s="4"/>
      <c r="FX42" s="4"/>
      <c r="GH42" s="4"/>
      <c r="GI42" s="4"/>
      <c r="GS42" s="4"/>
      <c r="GT42" s="4"/>
      <c r="HD42" s="4"/>
      <c r="HE42" s="4"/>
      <c r="HO42" s="4"/>
      <c r="HP42" s="4"/>
      <c r="HZ42" s="4"/>
      <c r="IA42" s="4"/>
      <c r="IL42" s="49"/>
    </row>
    <row r="43" spans="1:246" ht="14.4" hidden="1" thickTop="1" thickBot="1" x14ac:dyDescent="0.3">
      <c r="A43" s="37">
        <v>16</v>
      </c>
      <c r="B43" s="28"/>
      <c r="C43" s="28"/>
      <c r="D43" s="29"/>
      <c r="E43" s="29"/>
      <c r="F43" s="58"/>
      <c r="G43" s="27" t="str">
        <f>IF(AND(OR($G$2="Y",$H$2="Y"),I43&lt;5,J43&lt;5),IF(AND(I43=#REF!,J43=#REF!),#REF!+1,1),"")</f>
        <v/>
      </c>
      <c r="H43" s="24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8" t="str">
        <f>IF(ISNA(VLOOKUP(E43,SortLookup!$A$1:$B$5,2,FALSE))," ",VLOOKUP(E43,SortLookup!$A$1:$B$5,2,FALSE))</f>
        <v xml:space="preserve"> </v>
      </c>
      <c r="J43" s="25" t="str">
        <f>IF(ISNA(VLOOKUP(F43,SortLookup!$A$7:$B$11,2,FALSE))," ",VLOOKUP(F43,SortLookup!$A$7:$B$11,2,FALSE))</f>
        <v xml:space="preserve"> </v>
      </c>
      <c r="K43" s="145">
        <f t="shared" si="38"/>
        <v>0</v>
      </c>
      <c r="L43" s="74">
        <f t="shared" si="39"/>
        <v>0</v>
      </c>
      <c r="M43" s="44">
        <f t="shared" si="40"/>
        <v>0</v>
      </c>
      <c r="N43" s="45">
        <f t="shared" si="41"/>
        <v>0</v>
      </c>
      <c r="O43" s="75">
        <f t="shared" si="42"/>
        <v>0</v>
      </c>
      <c r="P43" s="35"/>
      <c r="Q43" s="32"/>
      <c r="R43" s="32"/>
      <c r="S43" s="32"/>
      <c r="T43" s="32"/>
      <c r="U43" s="32"/>
      <c r="V43" s="32"/>
      <c r="W43" s="33"/>
      <c r="X43" s="33"/>
      <c r="Y43" s="33"/>
      <c r="Z43" s="33"/>
      <c r="AA43" s="34"/>
      <c r="AB43" s="31">
        <f t="shared" si="43"/>
        <v>0</v>
      </c>
      <c r="AC43" s="30">
        <f t="shared" si="44"/>
        <v>0</v>
      </c>
      <c r="AD43" s="26">
        <f t="shared" si="45"/>
        <v>0</v>
      </c>
      <c r="AE43" s="59">
        <f t="shared" si="46"/>
        <v>0</v>
      </c>
      <c r="AF43" s="35"/>
      <c r="AG43" s="32"/>
      <c r="AH43" s="32"/>
      <c r="AI43" s="32"/>
      <c r="AJ43" s="33"/>
      <c r="AK43" s="33"/>
      <c r="AL43" s="33"/>
      <c r="AM43" s="33"/>
      <c r="AN43" s="34"/>
      <c r="AO43" s="31">
        <f t="shared" si="47"/>
        <v>0</v>
      </c>
      <c r="AP43" s="30">
        <f t="shared" si="48"/>
        <v>0</v>
      </c>
      <c r="AQ43" s="26">
        <f t="shared" si="49"/>
        <v>0</v>
      </c>
      <c r="AR43" s="59">
        <f t="shared" si="50"/>
        <v>0</v>
      </c>
      <c r="AS43" s="35"/>
      <c r="AT43" s="32"/>
      <c r="AU43" s="32"/>
      <c r="AV43" s="33"/>
      <c r="AW43" s="33"/>
      <c r="AX43" s="33"/>
      <c r="AY43" s="33"/>
      <c r="AZ43" s="34"/>
      <c r="BA43" s="31">
        <f t="shared" si="51"/>
        <v>0</v>
      </c>
      <c r="BB43" s="30">
        <f t="shared" si="52"/>
        <v>0</v>
      </c>
      <c r="BC43" s="26">
        <f t="shared" si="53"/>
        <v>0</v>
      </c>
      <c r="BD43" s="59">
        <f t="shared" si="54"/>
        <v>0</v>
      </c>
      <c r="BE43" s="31"/>
      <c r="BF43" s="56"/>
      <c r="BG43" s="33"/>
      <c r="BH43" s="33"/>
      <c r="BI43" s="33"/>
      <c r="BJ43" s="33"/>
      <c r="BK43" s="34"/>
      <c r="BL43" s="52">
        <f t="shared" si="55"/>
        <v>0</v>
      </c>
      <c r="BM43" s="45">
        <f t="shared" si="56"/>
        <v>0</v>
      </c>
      <c r="BN43" s="44">
        <f t="shared" si="57"/>
        <v>0</v>
      </c>
      <c r="BO43" s="43">
        <f t="shared" si="58"/>
        <v>0</v>
      </c>
      <c r="BP43" s="35"/>
      <c r="BQ43" s="32"/>
      <c r="BR43" s="32"/>
      <c r="BS43" s="32"/>
      <c r="BT43" s="33"/>
      <c r="BU43" s="33"/>
      <c r="BV43" s="33"/>
      <c r="BW43" s="33"/>
      <c r="BX43" s="34"/>
      <c r="BY43" s="31">
        <f t="shared" si="59"/>
        <v>0</v>
      </c>
      <c r="BZ43" s="30">
        <f t="shared" si="60"/>
        <v>0</v>
      </c>
      <c r="CA43" s="36">
        <f t="shared" si="61"/>
        <v>0</v>
      </c>
      <c r="CB43" s="95">
        <f t="shared" si="62"/>
        <v>0</v>
      </c>
      <c r="CC43" s="35"/>
      <c r="CD43" s="32"/>
      <c r="CE43" s="134"/>
      <c r="CF43" s="33"/>
      <c r="CG43" s="33"/>
      <c r="CH43" s="33"/>
      <c r="CI43" s="34"/>
      <c r="CJ43" s="31">
        <f t="shared" si="63"/>
        <v>0</v>
      </c>
      <c r="CK43" s="30">
        <f t="shared" si="64"/>
        <v>0</v>
      </c>
      <c r="CL43" s="26">
        <f t="shared" si="65"/>
        <v>0</v>
      </c>
      <c r="CM43" s="91">
        <f t="shared" si="66"/>
        <v>0</v>
      </c>
      <c r="IL43" s="49"/>
    </row>
    <row r="44" spans="1:246" ht="14.4" hidden="1" thickTop="1" thickBot="1" x14ac:dyDescent="0.3">
      <c r="A44" s="37">
        <v>17</v>
      </c>
      <c r="B44" s="28"/>
      <c r="C44" s="28"/>
      <c r="D44" s="29"/>
      <c r="E44" s="29"/>
      <c r="F44" s="58"/>
      <c r="G44" s="27" t="str">
        <f>IF(AND(OR($G$2="Y",$H$2="Y"),I44&lt;5,J44&lt;5),IF(AND(I44=I42,J44=J42),G42+1,1),"")</f>
        <v/>
      </c>
      <c r="H44" s="24" t="e">
        <f>IF(AND($H$2="Y",J44&gt;0,OR(AND(G44=1,#REF!=10),AND(G44=2,#REF!=20),AND(G44=3,#REF!=30),AND(G44=4,#REF!=40),AND(G44=5,G52=50),AND(G44=6,G59=60),AND(G44=7,G69=70),AND(G44=8,#REF!=80),AND(G44=9,G111=90),AND(G44=10,#REF!=100))),VLOOKUP(J44-1,SortLookup!$A$13:$B$16,2,FALSE),"")</f>
        <v>#REF!</v>
      </c>
      <c r="I44" s="38" t="str">
        <f>IF(ISNA(VLOOKUP(E44,SortLookup!$A$1:$B$5,2,FALSE))," ",VLOOKUP(E44,SortLookup!$A$1:$B$5,2,FALSE))</f>
        <v xml:space="preserve"> </v>
      </c>
      <c r="J44" s="25" t="str">
        <f>IF(ISNA(VLOOKUP(F44,SortLookup!$A$7:$B$11,2,FALSE))," ",VLOOKUP(F44,SortLookup!$A$7:$B$11,2,FALSE))</f>
        <v xml:space="preserve"> </v>
      </c>
      <c r="K44" s="142">
        <f t="shared" si="38"/>
        <v>0</v>
      </c>
      <c r="L44" s="77">
        <f t="shared" si="39"/>
        <v>0</v>
      </c>
      <c r="M44" s="26">
        <f t="shared" si="40"/>
        <v>0</v>
      </c>
      <c r="N44" s="30">
        <f t="shared" si="41"/>
        <v>0</v>
      </c>
      <c r="O44" s="75">
        <f t="shared" si="42"/>
        <v>0</v>
      </c>
      <c r="P44" s="35"/>
      <c r="Q44" s="32"/>
      <c r="R44" s="32"/>
      <c r="S44" s="32"/>
      <c r="T44" s="32"/>
      <c r="U44" s="32"/>
      <c r="V44" s="32"/>
      <c r="W44" s="33"/>
      <c r="X44" s="33"/>
      <c r="Y44" s="33"/>
      <c r="Z44" s="33"/>
      <c r="AA44" s="34"/>
      <c r="AB44" s="31">
        <f t="shared" si="43"/>
        <v>0</v>
      </c>
      <c r="AC44" s="30">
        <f t="shared" si="44"/>
        <v>0</v>
      </c>
      <c r="AD44" s="26">
        <f t="shared" si="45"/>
        <v>0</v>
      </c>
      <c r="AE44" s="59">
        <f t="shared" si="46"/>
        <v>0</v>
      </c>
      <c r="AF44" s="35"/>
      <c r="AG44" s="32"/>
      <c r="AH44" s="32"/>
      <c r="AI44" s="32"/>
      <c r="AJ44" s="33"/>
      <c r="AK44" s="33"/>
      <c r="AL44" s="33"/>
      <c r="AM44" s="33"/>
      <c r="AN44" s="34"/>
      <c r="AO44" s="31">
        <f t="shared" si="47"/>
        <v>0</v>
      </c>
      <c r="AP44" s="30">
        <f t="shared" si="48"/>
        <v>0</v>
      </c>
      <c r="AQ44" s="26">
        <f t="shared" si="49"/>
        <v>0</v>
      </c>
      <c r="AR44" s="59">
        <f t="shared" si="50"/>
        <v>0</v>
      </c>
      <c r="AS44" s="35"/>
      <c r="AT44" s="32"/>
      <c r="AU44" s="32"/>
      <c r="AV44" s="33"/>
      <c r="AW44" s="33"/>
      <c r="AX44" s="33"/>
      <c r="AY44" s="33"/>
      <c r="AZ44" s="34"/>
      <c r="BA44" s="31">
        <f t="shared" si="51"/>
        <v>0</v>
      </c>
      <c r="BB44" s="30">
        <f t="shared" si="52"/>
        <v>0</v>
      </c>
      <c r="BC44" s="26">
        <f t="shared" si="53"/>
        <v>0</v>
      </c>
      <c r="BD44" s="59">
        <f t="shared" si="54"/>
        <v>0</v>
      </c>
      <c r="BE44" s="31"/>
      <c r="BF44" s="56"/>
      <c r="BG44" s="33"/>
      <c r="BH44" s="33"/>
      <c r="BI44" s="33"/>
      <c r="BJ44" s="33"/>
      <c r="BK44" s="34"/>
      <c r="BL44" s="52">
        <f t="shared" si="55"/>
        <v>0</v>
      </c>
      <c r="BM44" s="45">
        <f t="shared" si="56"/>
        <v>0</v>
      </c>
      <c r="BN44" s="44">
        <f t="shared" si="57"/>
        <v>0</v>
      </c>
      <c r="BO44" s="43">
        <f t="shared" si="58"/>
        <v>0</v>
      </c>
      <c r="BP44" s="35"/>
      <c r="BQ44" s="32"/>
      <c r="BR44" s="32"/>
      <c r="BS44" s="32"/>
      <c r="BT44" s="33"/>
      <c r="BU44" s="33"/>
      <c r="BV44" s="33"/>
      <c r="BW44" s="33"/>
      <c r="BX44" s="34"/>
      <c r="BY44" s="31">
        <f t="shared" si="59"/>
        <v>0</v>
      </c>
      <c r="BZ44" s="30">
        <f t="shared" si="60"/>
        <v>0</v>
      </c>
      <c r="CA44" s="36">
        <f t="shared" si="61"/>
        <v>0</v>
      </c>
      <c r="CB44" s="95">
        <f t="shared" si="62"/>
        <v>0</v>
      </c>
      <c r="CC44" s="35"/>
      <c r="CD44" s="32"/>
      <c r="CE44" s="33"/>
      <c r="CF44" s="33"/>
      <c r="CG44" s="33"/>
      <c r="CH44" s="33"/>
      <c r="CI44" s="34"/>
      <c r="CJ44" s="31">
        <f t="shared" si="63"/>
        <v>0</v>
      </c>
      <c r="CK44" s="30">
        <f t="shared" si="64"/>
        <v>0</v>
      </c>
      <c r="CL44" s="26">
        <f t="shared" si="65"/>
        <v>0</v>
      </c>
      <c r="CM44" s="91">
        <f t="shared" si="66"/>
        <v>0</v>
      </c>
      <c r="CX44" s="4"/>
      <c r="CY44" s="4"/>
      <c r="DI44" s="4"/>
      <c r="DJ44" s="4"/>
      <c r="DT44" s="4"/>
      <c r="DU44" s="4"/>
      <c r="EE44" s="4"/>
      <c r="EF44" s="4"/>
      <c r="EP44" s="4"/>
      <c r="EQ44" s="4"/>
      <c r="FA44" s="4"/>
      <c r="FB44" s="4"/>
      <c r="FL44" s="4"/>
      <c r="FM44" s="4"/>
      <c r="FW44" s="4"/>
      <c r="FX44" s="4"/>
      <c r="GH44" s="4"/>
      <c r="GI44" s="4"/>
      <c r="GS44" s="4"/>
      <c r="GT44" s="4"/>
      <c r="HD44" s="4"/>
      <c r="HE44" s="4"/>
      <c r="HO44" s="4"/>
      <c r="HP44" s="4"/>
      <c r="HZ44" s="4"/>
      <c r="IA44" s="4"/>
      <c r="IL44" s="49"/>
    </row>
    <row r="45" spans="1:246" ht="14.4" hidden="1" thickTop="1" thickBot="1" x14ac:dyDescent="0.3">
      <c r="A45" s="37">
        <v>18</v>
      </c>
      <c r="B45" s="28"/>
      <c r="C45" s="28"/>
      <c r="D45" s="29"/>
      <c r="E45" s="29"/>
      <c r="F45" s="58"/>
      <c r="G45" s="27" t="str">
        <f>IF(AND(OR($G$2="Y",$H$2="Y"),I45&lt;5,J45&lt;5),IF(AND(I45=I44,J45=J44),G44+1,1),"")</f>
        <v/>
      </c>
      <c r="H45" s="24" t="e">
        <f>IF(AND($H$2="Y",J45&gt;0,OR(AND(G45=1,#REF!=10),AND(G45=2,#REF!=20),AND(G45=3,#REF!=30),AND(G45=4,#REF!=40),AND(G45=5,#REF!=50),AND(G45=6,#REF!=60),AND(G45=7,G51=70),AND(G45=8,#REF!=80),AND(G45=9,G59=90),AND(G45=10,#REF!=100))),VLOOKUP(J45-1,SortLookup!$A$13:$B$16,2,FALSE),"")</f>
        <v>#REF!</v>
      </c>
      <c r="I45" s="38" t="str">
        <f>IF(ISNA(VLOOKUP(E45,SortLookup!$A$1:$B$5,2,FALSE))," ",VLOOKUP(E45,SortLookup!$A$1:$B$5,2,FALSE))</f>
        <v xml:space="preserve"> </v>
      </c>
      <c r="J45" s="25" t="str">
        <f>IF(ISNA(VLOOKUP(F45,SortLookup!$A$7:$B$11,2,FALSE))," ",VLOOKUP(F45,SortLookup!$A$7:$B$11,2,FALSE))</f>
        <v xml:space="preserve"> </v>
      </c>
      <c r="K45" s="142">
        <f t="shared" si="38"/>
        <v>0</v>
      </c>
      <c r="L45" s="77">
        <f t="shared" si="39"/>
        <v>0</v>
      </c>
      <c r="M45" s="26">
        <f t="shared" si="40"/>
        <v>0</v>
      </c>
      <c r="N45" s="30">
        <f t="shared" si="41"/>
        <v>0</v>
      </c>
      <c r="O45" s="118">
        <f t="shared" si="42"/>
        <v>0</v>
      </c>
      <c r="P45" s="35"/>
      <c r="Q45" s="32"/>
      <c r="R45" s="32"/>
      <c r="S45" s="32"/>
      <c r="T45" s="32"/>
      <c r="U45" s="32"/>
      <c r="V45" s="32"/>
      <c r="W45" s="33"/>
      <c r="X45" s="33"/>
      <c r="Y45" s="33"/>
      <c r="Z45" s="33"/>
      <c r="AA45" s="34"/>
      <c r="AB45" s="31">
        <f t="shared" si="43"/>
        <v>0</v>
      </c>
      <c r="AC45" s="30">
        <f t="shared" si="44"/>
        <v>0</v>
      </c>
      <c r="AD45" s="26">
        <f t="shared" si="45"/>
        <v>0</v>
      </c>
      <c r="AE45" s="59">
        <f t="shared" si="46"/>
        <v>0</v>
      </c>
      <c r="AF45" s="35"/>
      <c r="AG45" s="32"/>
      <c r="AH45" s="32"/>
      <c r="AI45" s="32"/>
      <c r="AJ45" s="33"/>
      <c r="AK45" s="33"/>
      <c r="AL45" s="33"/>
      <c r="AM45" s="33"/>
      <c r="AN45" s="34"/>
      <c r="AO45" s="31">
        <f t="shared" si="47"/>
        <v>0</v>
      </c>
      <c r="AP45" s="30">
        <f t="shared" si="48"/>
        <v>0</v>
      </c>
      <c r="AQ45" s="26">
        <f t="shared" si="49"/>
        <v>0</v>
      </c>
      <c r="AR45" s="59">
        <f t="shared" si="50"/>
        <v>0</v>
      </c>
      <c r="AS45" s="35"/>
      <c r="AT45" s="32"/>
      <c r="AU45" s="32"/>
      <c r="AV45" s="33"/>
      <c r="AW45" s="33"/>
      <c r="AX45" s="33"/>
      <c r="AY45" s="33"/>
      <c r="AZ45" s="34"/>
      <c r="BA45" s="31">
        <f t="shared" si="51"/>
        <v>0</v>
      </c>
      <c r="BB45" s="30">
        <f t="shared" si="52"/>
        <v>0</v>
      </c>
      <c r="BC45" s="26">
        <f t="shared" si="53"/>
        <v>0</v>
      </c>
      <c r="BD45" s="59">
        <f t="shared" si="54"/>
        <v>0</v>
      </c>
      <c r="BE45" s="31"/>
      <c r="BF45" s="56"/>
      <c r="BG45" s="33"/>
      <c r="BH45" s="33"/>
      <c r="BI45" s="33"/>
      <c r="BJ45" s="33"/>
      <c r="BK45" s="34"/>
      <c r="BL45" s="31">
        <f t="shared" si="55"/>
        <v>0</v>
      </c>
      <c r="BM45" s="30">
        <f t="shared" si="56"/>
        <v>0</v>
      </c>
      <c r="BN45" s="26">
        <f t="shared" si="57"/>
        <v>0</v>
      </c>
      <c r="BO45" s="91">
        <f t="shared" si="58"/>
        <v>0</v>
      </c>
      <c r="BP45" s="35"/>
      <c r="BQ45" s="32"/>
      <c r="BR45" s="32"/>
      <c r="BS45" s="32"/>
      <c r="BT45" s="33"/>
      <c r="BU45" s="33"/>
      <c r="BV45" s="33"/>
      <c r="BW45" s="33"/>
      <c r="BX45" s="34"/>
      <c r="BY45" s="31">
        <f t="shared" si="59"/>
        <v>0</v>
      </c>
      <c r="BZ45" s="30">
        <f t="shared" si="60"/>
        <v>0</v>
      </c>
      <c r="CA45" s="36">
        <f t="shared" si="61"/>
        <v>0</v>
      </c>
      <c r="CB45" s="95">
        <f t="shared" si="62"/>
        <v>0</v>
      </c>
      <c r="CC45" s="35"/>
      <c r="CD45" s="32"/>
      <c r="CE45" s="33"/>
      <c r="CF45" s="33"/>
      <c r="CG45" s="33"/>
      <c r="CH45" s="33"/>
      <c r="CI45" s="34"/>
      <c r="CJ45" s="31">
        <f t="shared" si="63"/>
        <v>0</v>
      </c>
      <c r="CK45" s="30">
        <f t="shared" si="64"/>
        <v>0</v>
      </c>
      <c r="CL45" s="26">
        <f t="shared" si="65"/>
        <v>0</v>
      </c>
      <c r="CM45" s="91">
        <f t="shared" si="66"/>
        <v>0</v>
      </c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2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52"/>
      <c r="HP45" s="152"/>
      <c r="HQ45" s="152"/>
      <c r="HR45" s="152"/>
      <c r="HS45" s="152"/>
      <c r="HT45" s="152"/>
      <c r="HU45" s="152"/>
      <c r="HV45" s="152"/>
      <c r="HW45" s="152"/>
      <c r="HX45" s="152"/>
      <c r="HY45" s="152"/>
      <c r="HZ45" s="152"/>
      <c r="IA45" s="152"/>
      <c r="IB45" s="152"/>
      <c r="IC45" s="152"/>
      <c r="ID45" s="152"/>
      <c r="IE45" s="152"/>
      <c r="IF45" s="152"/>
      <c r="IG45" s="152"/>
      <c r="IH45" s="152"/>
      <c r="II45" s="152"/>
      <c r="IJ45" s="152"/>
      <c r="IK45" s="152"/>
      <c r="IL45" s="49"/>
    </row>
    <row r="46" spans="1:246" ht="14.4" hidden="1" thickTop="1" thickBot="1" x14ac:dyDescent="0.3">
      <c r="A46" s="37">
        <v>19</v>
      </c>
      <c r="B46" s="39"/>
      <c r="C46" s="39"/>
      <c r="D46" s="40"/>
      <c r="E46" s="40"/>
      <c r="F46" s="60"/>
      <c r="G46" s="54" t="str">
        <f>IF(AND(OR($G$2="Y",$H$2="Y"),I46&lt;5,J46&lt;5),IF(AND(I46=I45,J46=J45),G45+1,1),"")</f>
        <v/>
      </c>
      <c r="H46" s="41" t="e">
        <f>IF(AND($H$2="Y",J46&gt;0,OR(AND(G46=1,#REF!=10),AND(G46=2,#REF!=20),AND(G46=3,#REF!=30),AND(G46=4,#REF!=40),AND(G46=5,#REF!=50),AND(G46=6,G60=60),AND(G46=7,G104=70),AND(G46=8,#REF!=80),AND(G46=9,G112=90),AND(G46=10,#REF!=100))),VLOOKUP(J46-1,SortLookup!$A$13:$B$16,2,FALSE),"")</f>
        <v>#REF!</v>
      </c>
      <c r="I46" s="42" t="str">
        <f>IF(ISNA(VLOOKUP(E46,SortLookup!$A$1:$B$5,2,FALSE))," ",VLOOKUP(E46,SortLookup!$A$1:$B$5,2,FALSE))</f>
        <v xml:space="preserve"> </v>
      </c>
      <c r="J46" s="50" t="str">
        <f>IF(ISNA(VLOOKUP(F46,SortLookup!$A$7:$B$11,2,FALSE))," ",VLOOKUP(F46,SortLookup!$A$7:$B$11,2,FALSE))</f>
        <v xml:space="preserve"> </v>
      </c>
      <c r="K46" s="145">
        <f t="shared" si="38"/>
        <v>0</v>
      </c>
      <c r="L46" s="74">
        <f t="shared" si="39"/>
        <v>0</v>
      </c>
      <c r="M46" s="44">
        <f t="shared" si="40"/>
        <v>0</v>
      </c>
      <c r="N46" s="45">
        <f t="shared" si="41"/>
        <v>0</v>
      </c>
      <c r="O46" s="117">
        <f t="shared" si="42"/>
        <v>0</v>
      </c>
      <c r="P46" s="51"/>
      <c r="Q46" s="46"/>
      <c r="R46" s="46"/>
      <c r="S46" s="46"/>
      <c r="T46" s="46"/>
      <c r="U46" s="46"/>
      <c r="V46" s="46"/>
      <c r="W46" s="47"/>
      <c r="X46" s="47"/>
      <c r="Y46" s="47"/>
      <c r="Z46" s="47"/>
      <c r="AA46" s="101"/>
      <c r="AB46" s="52">
        <f t="shared" si="43"/>
        <v>0</v>
      </c>
      <c r="AC46" s="45">
        <f t="shared" si="44"/>
        <v>0</v>
      </c>
      <c r="AD46" s="44">
        <f t="shared" si="45"/>
        <v>0</v>
      </c>
      <c r="AE46" s="102">
        <f t="shared" si="46"/>
        <v>0</v>
      </c>
      <c r="AF46" s="51"/>
      <c r="AG46" s="46"/>
      <c r="AH46" s="46"/>
      <c r="AI46" s="46"/>
      <c r="AJ46" s="47"/>
      <c r="AK46" s="47"/>
      <c r="AL46" s="47"/>
      <c r="AM46" s="47"/>
      <c r="AN46" s="101"/>
      <c r="AO46" s="52">
        <f t="shared" si="47"/>
        <v>0</v>
      </c>
      <c r="AP46" s="45">
        <f t="shared" si="48"/>
        <v>0</v>
      </c>
      <c r="AQ46" s="44">
        <f t="shared" si="49"/>
        <v>0</v>
      </c>
      <c r="AR46" s="102">
        <f t="shared" si="50"/>
        <v>0</v>
      </c>
      <c r="AS46" s="51"/>
      <c r="AT46" s="46"/>
      <c r="AU46" s="46"/>
      <c r="AV46" s="47"/>
      <c r="AW46" s="47"/>
      <c r="AX46" s="47"/>
      <c r="AY46" s="47"/>
      <c r="AZ46" s="101"/>
      <c r="BA46" s="52">
        <f t="shared" si="51"/>
        <v>0</v>
      </c>
      <c r="BB46" s="45">
        <f t="shared" si="52"/>
        <v>0</v>
      </c>
      <c r="BC46" s="44">
        <f t="shared" si="53"/>
        <v>0</v>
      </c>
      <c r="BD46" s="102">
        <f t="shared" si="54"/>
        <v>0</v>
      </c>
      <c r="BE46" s="52"/>
      <c r="BF46" s="103"/>
      <c r="BG46" s="47"/>
      <c r="BH46" s="47"/>
      <c r="BI46" s="47"/>
      <c r="BJ46" s="47"/>
      <c r="BK46" s="101"/>
      <c r="BL46" s="52">
        <f t="shared" si="55"/>
        <v>0</v>
      </c>
      <c r="BM46" s="45">
        <f t="shared" si="56"/>
        <v>0</v>
      </c>
      <c r="BN46" s="44">
        <f t="shared" si="57"/>
        <v>0</v>
      </c>
      <c r="BO46" s="43">
        <f t="shared" si="58"/>
        <v>0</v>
      </c>
      <c r="BP46" s="51"/>
      <c r="BQ46" s="46"/>
      <c r="BR46" s="46"/>
      <c r="BS46" s="46"/>
      <c r="BT46" s="47"/>
      <c r="BU46" s="47"/>
      <c r="BV46" s="47"/>
      <c r="BW46" s="47"/>
      <c r="BX46" s="101"/>
      <c r="BY46" s="52">
        <f t="shared" si="59"/>
        <v>0</v>
      </c>
      <c r="BZ46" s="45">
        <f t="shared" si="60"/>
        <v>0</v>
      </c>
      <c r="CA46" s="104">
        <f t="shared" si="61"/>
        <v>0</v>
      </c>
      <c r="CB46" s="105">
        <f t="shared" si="62"/>
        <v>0</v>
      </c>
      <c r="CC46" s="51"/>
      <c r="CD46" s="46"/>
      <c r="CE46" s="47"/>
      <c r="CF46" s="47"/>
      <c r="CG46" s="47"/>
      <c r="CH46" s="47"/>
      <c r="CI46" s="34"/>
      <c r="CJ46" s="52">
        <f t="shared" si="63"/>
        <v>0</v>
      </c>
      <c r="CK46" s="45">
        <f t="shared" si="64"/>
        <v>0</v>
      </c>
      <c r="CL46" s="44">
        <f t="shared" si="65"/>
        <v>0</v>
      </c>
      <c r="CM46" s="43">
        <f t="shared" si="66"/>
        <v>0</v>
      </c>
      <c r="IL46" s="49"/>
    </row>
    <row r="47" spans="1:246" ht="14.4" hidden="1" thickTop="1" thickBot="1" x14ac:dyDescent="0.3">
      <c r="A47" s="37">
        <v>20</v>
      </c>
      <c r="B47" s="28"/>
      <c r="C47" s="28"/>
      <c r="D47" s="29"/>
      <c r="E47" s="29"/>
      <c r="F47" s="58"/>
      <c r="G47" s="27" t="str">
        <f>IF(AND(OR($G$2="Y",$H$2="Y"),I47&lt;5,J47&lt;5),IF(AND(I47=I46,J47=J46),G46+1,1),"")</f>
        <v/>
      </c>
      <c r="H47" s="24" t="e">
        <f>IF(AND($H$2="Y",J47&gt;0,OR(AND(G47=1,#REF!=10),AND(G47=2,#REF!=20),AND(G47=3,#REF!=30),AND(G47=4,#REF!=40),AND(G47=5,G54=50),AND(G47=6,G61=60),AND(G47=7,G105=70),AND(G47=8,#REF!=80),AND(G47=9,G113=90),AND(G47=10,#REF!=100))),VLOOKUP(J47-1,SortLookup!$A$13:$B$16,2,FALSE),"")</f>
        <v>#REF!</v>
      </c>
      <c r="I47" s="38" t="str">
        <f>IF(ISNA(VLOOKUP(E47,SortLookup!$A$1:$B$5,2,FALSE))," ",VLOOKUP(E47,SortLookup!$A$1:$B$5,2,FALSE))</f>
        <v xml:space="preserve"> </v>
      </c>
      <c r="J47" s="25" t="str">
        <f>IF(ISNA(VLOOKUP(F47,SortLookup!$A$7:$B$11,2,FALSE))," ",VLOOKUP(F47,SortLookup!$A$7:$B$11,2,FALSE))</f>
        <v xml:space="preserve"> </v>
      </c>
      <c r="K47" s="145">
        <f t="shared" si="38"/>
        <v>0</v>
      </c>
      <c r="L47" s="74">
        <f t="shared" si="39"/>
        <v>0</v>
      </c>
      <c r="M47" s="44">
        <f t="shared" si="40"/>
        <v>0</v>
      </c>
      <c r="N47" s="45">
        <f t="shared" si="41"/>
        <v>0</v>
      </c>
      <c r="O47" s="117">
        <f t="shared" si="42"/>
        <v>0</v>
      </c>
      <c r="P47" s="35"/>
      <c r="Q47" s="32"/>
      <c r="R47" s="32"/>
      <c r="S47" s="32"/>
      <c r="T47" s="32"/>
      <c r="U47" s="32"/>
      <c r="V47" s="32"/>
      <c r="W47" s="33"/>
      <c r="X47" s="33"/>
      <c r="Y47" s="33"/>
      <c r="Z47" s="33"/>
      <c r="AA47" s="34"/>
      <c r="AB47" s="31">
        <f t="shared" si="43"/>
        <v>0</v>
      </c>
      <c r="AC47" s="30">
        <f t="shared" si="44"/>
        <v>0</v>
      </c>
      <c r="AD47" s="26">
        <f t="shared" si="45"/>
        <v>0</v>
      </c>
      <c r="AE47" s="59">
        <f t="shared" si="46"/>
        <v>0</v>
      </c>
      <c r="AF47" s="35"/>
      <c r="AG47" s="32"/>
      <c r="AH47" s="32"/>
      <c r="AI47" s="32"/>
      <c r="AJ47" s="33"/>
      <c r="AK47" s="33"/>
      <c r="AL47" s="33"/>
      <c r="AM47" s="33"/>
      <c r="AN47" s="34"/>
      <c r="AO47" s="31">
        <f t="shared" si="47"/>
        <v>0</v>
      </c>
      <c r="AP47" s="30">
        <f t="shared" si="48"/>
        <v>0</v>
      </c>
      <c r="AQ47" s="26">
        <f t="shared" si="49"/>
        <v>0</v>
      </c>
      <c r="AR47" s="59">
        <f t="shared" si="50"/>
        <v>0</v>
      </c>
      <c r="AS47" s="35"/>
      <c r="AT47" s="32"/>
      <c r="AU47" s="32"/>
      <c r="AV47" s="33"/>
      <c r="AW47" s="33"/>
      <c r="AX47" s="33"/>
      <c r="AY47" s="33"/>
      <c r="AZ47" s="34"/>
      <c r="BA47" s="31">
        <f t="shared" si="51"/>
        <v>0</v>
      </c>
      <c r="BB47" s="30">
        <f t="shared" si="52"/>
        <v>0</v>
      </c>
      <c r="BC47" s="26">
        <f t="shared" si="53"/>
        <v>0</v>
      </c>
      <c r="BD47" s="59">
        <f t="shared" si="54"/>
        <v>0</v>
      </c>
      <c r="BE47" s="31"/>
      <c r="BF47" s="56"/>
      <c r="BG47" s="33"/>
      <c r="BH47" s="33"/>
      <c r="BI47" s="33"/>
      <c r="BJ47" s="33"/>
      <c r="BK47" s="34"/>
      <c r="BL47" s="52">
        <f t="shared" si="55"/>
        <v>0</v>
      </c>
      <c r="BM47" s="45">
        <f t="shared" si="56"/>
        <v>0</v>
      </c>
      <c r="BN47" s="44">
        <f t="shared" si="57"/>
        <v>0</v>
      </c>
      <c r="BO47" s="43">
        <f t="shared" si="58"/>
        <v>0</v>
      </c>
      <c r="BP47" s="35"/>
      <c r="BQ47" s="32"/>
      <c r="BR47" s="32"/>
      <c r="BS47" s="32"/>
      <c r="BT47" s="33"/>
      <c r="BU47" s="33"/>
      <c r="BV47" s="33"/>
      <c r="BW47" s="33"/>
      <c r="BX47" s="34"/>
      <c r="BY47" s="31">
        <f t="shared" si="59"/>
        <v>0</v>
      </c>
      <c r="BZ47" s="30">
        <f t="shared" si="60"/>
        <v>0</v>
      </c>
      <c r="CA47" s="36">
        <f t="shared" si="61"/>
        <v>0</v>
      </c>
      <c r="CB47" s="95">
        <f t="shared" si="62"/>
        <v>0</v>
      </c>
      <c r="CC47" s="35"/>
      <c r="CD47" s="32"/>
      <c r="CE47" s="33"/>
      <c r="CF47" s="33"/>
      <c r="CG47" s="33"/>
      <c r="CH47" s="33"/>
      <c r="CI47" s="34"/>
      <c r="CJ47" s="31">
        <f t="shared" si="63"/>
        <v>0</v>
      </c>
      <c r="CK47" s="30">
        <f t="shared" si="64"/>
        <v>0</v>
      </c>
      <c r="CL47" s="26">
        <f t="shared" si="65"/>
        <v>0</v>
      </c>
      <c r="CM47" s="91">
        <f t="shared" si="66"/>
        <v>0</v>
      </c>
      <c r="IL47" s="49"/>
    </row>
    <row r="48" spans="1:246" ht="14.4" hidden="1" thickTop="1" thickBot="1" x14ac:dyDescent="0.3">
      <c r="A48" s="37">
        <v>21</v>
      </c>
      <c r="B48" s="81"/>
      <c r="C48" s="28"/>
      <c r="D48" s="29"/>
      <c r="E48" s="82"/>
      <c r="F48" s="83"/>
      <c r="G48" s="27" t="str">
        <f>IF(AND(OR($G$2="Y",$H$2="Y"),I48&lt;5,J48&lt;5),IF(AND(I48=#REF!,J48=#REF!),#REF!+1,1),"")</f>
        <v/>
      </c>
      <c r="H48" s="24" t="e">
        <f>IF(AND($H$2="Y",J48&gt;0,OR(AND(G48=1,#REF!=10),AND(G48=2,#REF!=20),AND(G48=3,#REF!=30),AND(G48=4,#REF!=40),AND(G48=5,#REF!=50),AND(G48=6,G61=60),AND(G48=7,#REF!=70),AND(G48=8,#REF!=80),AND(G48=9,#REF!=90),AND(G48=10,#REF!=100))),VLOOKUP(J48-1,SortLookup!$A$13:$B$16,2,FALSE),"")</f>
        <v>#REF!</v>
      </c>
      <c r="I48" s="38" t="str">
        <f>IF(ISNA(VLOOKUP(E48,SortLookup!$A$1:$B$5,2,FALSE))," ",VLOOKUP(E48,SortLookup!$A$1:$B$5,2,FALSE))</f>
        <v xml:space="preserve"> </v>
      </c>
      <c r="J48" s="25" t="str">
        <f>IF(ISNA(VLOOKUP(F48,SortLookup!$A$7:$B$11,2,FALSE))," ",VLOOKUP(F48,SortLookup!$A$7:$B$11,2,FALSE))</f>
        <v xml:space="preserve"> </v>
      </c>
      <c r="K48" s="142">
        <f t="shared" si="38"/>
        <v>0</v>
      </c>
      <c r="L48" s="77">
        <f t="shared" si="39"/>
        <v>0</v>
      </c>
      <c r="M48" s="26">
        <f t="shared" si="40"/>
        <v>0</v>
      </c>
      <c r="N48" s="30">
        <f t="shared" si="41"/>
        <v>0</v>
      </c>
      <c r="O48" s="118">
        <f t="shared" si="42"/>
        <v>0</v>
      </c>
      <c r="P48" s="35"/>
      <c r="Q48" s="32"/>
      <c r="R48" s="32"/>
      <c r="S48" s="32"/>
      <c r="T48" s="32"/>
      <c r="U48" s="32"/>
      <c r="V48" s="32"/>
      <c r="W48" s="33"/>
      <c r="X48" s="33"/>
      <c r="Y48" s="33"/>
      <c r="Z48" s="33"/>
      <c r="AA48" s="34"/>
      <c r="AB48" s="31">
        <f t="shared" si="43"/>
        <v>0</v>
      </c>
      <c r="AC48" s="30">
        <f t="shared" si="44"/>
        <v>0</v>
      </c>
      <c r="AD48" s="26">
        <f t="shared" si="45"/>
        <v>0</v>
      </c>
      <c r="AE48" s="59">
        <f t="shared" si="46"/>
        <v>0</v>
      </c>
      <c r="AF48" s="35"/>
      <c r="AG48" s="32"/>
      <c r="AH48" s="32"/>
      <c r="AI48" s="32"/>
      <c r="AJ48" s="33"/>
      <c r="AK48" s="33"/>
      <c r="AL48" s="33"/>
      <c r="AM48" s="33"/>
      <c r="AN48" s="34"/>
      <c r="AO48" s="31">
        <f t="shared" si="47"/>
        <v>0</v>
      </c>
      <c r="AP48" s="30">
        <f t="shared" si="48"/>
        <v>0</v>
      </c>
      <c r="AQ48" s="26">
        <f t="shared" si="49"/>
        <v>0</v>
      </c>
      <c r="AR48" s="59">
        <f t="shared" si="50"/>
        <v>0</v>
      </c>
      <c r="AS48" s="35"/>
      <c r="AT48" s="32"/>
      <c r="AU48" s="32"/>
      <c r="AV48" s="33"/>
      <c r="AW48" s="33"/>
      <c r="AX48" s="33"/>
      <c r="AY48" s="33"/>
      <c r="AZ48" s="34"/>
      <c r="BA48" s="31">
        <f t="shared" si="51"/>
        <v>0</v>
      </c>
      <c r="BB48" s="30">
        <f t="shared" si="52"/>
        <v>0</v>
      </c>
      <c r="BC48" s="26">
        <f t="shared" si="53"/>
        <v>0</v>
      </c>
      <c r="BD48" s="59">
        <f t="shared" si="54"/>
        <v>0</v>
      </c>
      <c r="BE48" s="31"/>
      <c r="BF48" s="56"/>
      <c r="BG48" s="33"/>
      <c r="BH48" s="33"/>
      <c r="BI48" s="33"/>
      <c r="BJ48" s="33"/>
      <c r="BK48" s="33"/>
      <c r="BL48" s="77">
        <f t="shared" si="55"/>
        <v>0</v>
      </c>
      <c r="BM48" s="30">
        <f t="shared" si="56"/>
        <v>0</v>
      </c>
      <c r="BN48" s="26">
        <f t="shared" si="57"/>
        <v>0</v>
      </c>
      <c r="BO48" s="119">
        <f t="shared" si="58"/>
        <v>0</v>
      </c>
      <c r="BP48" s="120"/>
      <c r="BQ48" s="32"/>
      <c r="BR48" s="32"/>
      <c r="BS48" s="32"/>
      <c r="BT48" s="33"/>
      <c r="BU48" s="33"/>
      <c r="BV48" s="33"/>
      <c r="BW48" s="33"/>
      <c r="BX48" s="34"/>
      <c r="BY48" s="31">
        <f t="shared" si="59"/>
        <v>0</v>
      </c>
      <c r="BZ48" s="30">
        <f t="shared" si="60"/>
        <v>0</v>
      </c>
      <c r="CA48" s="26">
        <f t="shared" si="61"/>
        <v>0</v>
      </c>
      <c r="CB48" s="59">
        <f t="shared" si="62"/>
        <v>0</v>
      </c>
      <c r="CC48" s="35"/>
      <c r="CD48" s="32"/>
      <c r="CE48" s="33"/>
      <c r="CF48" s="33"/>
      <c r="CG48" s="33"/>
      <c r="CH48" s="33"/>
      <c r="CI48" s="34"/>
      <c r="CJ48" s="31">
        <f t="shared" si="63"/>
        <v>0</v>
      </c>
      <c r="CK48" s="30">
        <f t="shared" si="64"/>
        <v>0</v>
      </c>
      <c r="CL48" s="26">
        <f t="shared" si="65"/>
        <v>0</v>
      </c>
      <c r="CM48" s="91">
        <f t="shared" si="66"/>
        <v>0</v>
      </c>
      <c r="CN48" s="1"/>
      <c r="CO48" s="1"/>
      <c r="CP48" s="2"/>
      <c r="CQ48" s="2"/>
      <c r="CR48" s="2"/>
      <c r="CS48" s="2"/>
      <c r="CT48" s="2"/>
      <c r="CU48" s="79"/>
      <c r="CV48" s="14"/>
      <c r="CW48" s="6"/>
      <c r="CX48" s="48"/>
      <c r="CY48" s="1"/>
      <c r="CZ48" s="1"/>
      <c r="DA48" s="2"/>
      <c r="DB48" s="2"/>
      <c r="DC48" s="2"/>
      <c r="DD48" s="2"/>
      <c r="DE48" s="2"/>
      <c r="DF48" s="79"/>
      <c r="DG48" s="14"/>
      <c r="DH48" s="6"/>
      <c r="DI48" s="48"/>
      <c r="DJ48" s="1"/>
      <c r="DK48" s="1"/>
      <c r="DL48" s="2"/>
      <c r="DM48" s="2"/>
      <c r="DN48" s="2"/>
      <c r="DO48" s="2"/>
      <c r="DP48" s="2"/>
      <c r="DQ48" s="79"/>
      <c r="DR48" s="14"/>
      <c r="DS48" s="6"/>
      <c r="DT48" s="48"/>
      <c r="DU48" s="1"/>
      <c r="DV48" s="1"/>
      <c r="DW48" s="2"/>
      <c r="DX48" s="2"/>
      <c r="DY48" s="2"/>
      <c r="DZ48" s="2"/>
      <c r="EA48" s="2"/>
      <c r="EB48" s="79"/>
      <c r="EC48" s="14"/>
      <c r="ED48" s="6"/>
      <c r="EE48" s="48"/>
      <c r="EF48" s="1"/>
      <c r="EG48" s="1"/>
      <c r="EH48" s="2"/>
      <c r="EI48" s="2"/>
      <c r="EJ48" s="2"/>
      <c r="EK48" s="2"/>
      <c r="EL48" s="2"/>
      <c r="EM48" s="79"/>
      <c r="EN48" s="14"/>
      <c r="EO48" s="6"/>
      <c r="EP48" s="48"/>
      <c r="EQ48" s="1"/>
      <c r="ER48" s="1"/>
      <c r="ES48" s="2"/>
      <c r="ET48" s="2"/>
      <c r="EU48" s="2"/>
      <c r="EV48" s="2"/>
      <c r="EW48" s="2"/>
      <c r="EX48" s="79"/>
      <c r="EY48" s="14"/>
      <c r="EZ48" s="6"/>
      <c r="FA48" s="48"/>
      <c r="FB48" s="1"/>
      <c r="FC48" s="1"/>
      <c r="FD48" s="2"/>
      <c r="FE48" s="2"/>
      <c r="FF48" s="2"/>
      <c r="FG48" s="2"/>
      <c r="FH48" s="2"/>
      <c r="FI48" s="79"/>
      <c r="FJ48" s="14"/>
      <c r="FK48" s="6"/>
      <c r="FL48" s="48"/>
      <c r="FM48" s="1"/>
      <c r="FN48" s="1"/>
      <c r="FO48" s="2"/>
      <c r="FP48" s="2"/>
      <c r="FQ48" s="2"/>
      <c r="FR48" s="2"/>
      <c r="FS48" s="2"/>
      <c r="FT48" s="79"/>
      <c r="FU48" s="14"/>
      <c r="FV48" s="6"/>
      <c r="FW48" s="48"/>
      <c r="FX48" s="1"/>
      <c r="FY48" s="1"/>
      <c r="FZ48" s="2"/>
      <c r="GA48" s="2"/>
      <c r="GB48" s="2"/>
      <c r="GC48" s="2"/>
      <c r="GD48" s="2"/>
      <c r="GE48" s="79"/>
      <c r="GF48" s="14"/>
      <c r="GG48" s="6"/>
      <c r="GH48" s="48"/>
      <c r="GI48" s="1"/>
      <c r="GJ48" s="1"/>
      <c r="GK48" s="2"/>
      <c r="GL48" s="2"/>
      <c r="GM48" s="2"/>
      <c r="GN48" s="2"/>
      <c r="GO48" s="2"/>
      <c r="GP48" s="79"/>
      <c r="GQ48" s="14"/>
      <c r="GR48" s="6"/>
      <c r="GS48" s="48"/>
      <c r="GT48" s="1"/>
      <c r="GU48" s="1"/>
      <c r="GV48" s="2"/>
      <c r="GW48" s="2"/>
      <c r="GX48" s="2"/>
      <c r="GY48" s="2"/>
      <c r="GZ48" s="2"/>
      <c r="HA48" s="79"/>
      <c r="HB48" s="14"/>
      <c r="HC48" s="6"/>
      <c r="HD48" s="48"/>
      <c r="HE48" s="1"/>
      <c r="HF48" s="1"/>
      <c r="HG48" s="2"/>
      <c r="HH48" s="2"/>
      <c r="HI48" s="2"/>
      <c r="HJ48" s="2"/>
      <c r="HK48" s="2"/>
      <c r="HL48" s="79"/>
      <c r="HM48" s="14"/>
      <c r="HN48" s="6"/>
      <c r="HO48" s="48"/>
      <c r="HP48" s="1"/>
      <c r="HQ48" s="1"/>
      <c r="HR48" s="2"/>
      <c r="HS48" s="2"/>
      <c r="HT48" s="2"/>
      <c r="HU48" s="2"/>
      <c r="HV48" s="2"/>
      <c r="HW48" s="79"/>
      <c r="HX48" s="14"/>
      <c r="HY48" s="6"/>
      <c r="HZ48" s="48"/>
      <c r="IA48" s="1"/>
      <c r="IB48" s="1"/>
      <c r="IC48" s="2"/>
      <c r="ID48" s="2"/>
      <c r="IE48" s="2"/>
      <c r="IF48" s="2"/>
      <c r="IG48" s="2"/>
      <c r="IH48" s="79"/>
      <c r="II48" s="14"/>
      <c r="IJ48" s="6"/>
      <c r="IK48" s="48"/>
      <c r="IL48" s="49"/>
    </row>
    <row r="49" spans="1:246" ht="14.4" hidden="1" thickTop="1" thickBot="1" x14ac:dyDescent="0.3">
      <c r="A49" s="37">
        <v>22</v>
      </c>
      <c r="B49" s="81"/>
      <c r="C49" s="28"/>
      <c r="D49" s="29"/>
      <c r="E49" s="82"/>
      <c r="F49" s="83"/>
      <c r="G49" s="27" t="str">
        <f>IF(AND(OR($G$2="Y",$H$2="Y"),I49&lt;5,J49&lt;5),IF(AND(I49=I48,J49=J48),G48+1,1),"")</f>
        <v/>
      </c>
      <c r="H49" s="24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8" t="str">
        <f>IF(ISNA(VLOOKUP(E49,SortLookup!$A$1:$B$5,2,FALSE))," ",VLOOKUP(E49,SortLookup!$A$1:$B$5,2,FALSE))</f>
        <v xml:space="preserve"> </v>
      </c>
      <c r="J49" s="25" t="str">
        <f>IF(ISNA(VLOOKUP(F49,SortLookup!$A$7:$B$11,2,FALSE))," ",VLOOKUP(F49,SortLookup!$A$7:$B$11,2,FALSE))</f>
        <v xml:space="preserve"> </v>
      </c>
      <c r="K49" s="142">
        <f t="shared" si="38"/>
        <v>0</v>
      </c>
      <c r="L49" s="77">
        <f t="shared" si="39"/>
        <v>0</v>
      </c>
      <c r="M49" s="26">
        <f t="shared" si="40"/>
        <v>0</v>
      </c>
      <c r="N49" s="30">
        <f t="shared" si="41"/>
        <v>0</v>
      </c>
      <c r="O49" s="118">
        <f t="shared" si="42"/>
        <v>0</v>
      </c>
      <c r="P49" s="35"/>
      <c r="Q49" s="32"/>
      <c r="R49" s="32"/>
      <c r="S49" s="32"/>
      <c r="T49" s="32"/>
      <c r="U49" s="32"/>
      <c r="V49" s="32"/>
      <c r="W49" s="33"/>
      <c r="X49" s="33"/>
      <c r="Y49" s="33"/>
      <c r="Z49" s="33"/>
      <c r="AA49" s="34"/>
      <c r="AB49" s="31">
        <f t="shared" si="43"/>
        <v>0</v>
      </c>
      <c r="AC49" s="30">
        <f t="shared" si="44"/>
        <v>0</v>
      </c>
      <c r="AD49" s="26">
        <f t="shared" si="45"/>
        <v>0</v>
      </c>
      <c r="AE49" s="59">
        <f t="shared" si="46"/>
        <v>0</v>
      </c>
      <c r="AF49" s="35"/>
      <c r="AG49" s="32"/>
      <c r="AH49" s="32"/>
      <c r="AI49" s="32"/>
      <c r="AJ49" s="33"/>
      <c r="AK49" s="33"/>
      <c r="AL49" s="33"/>
      <c r="AM49" s="33"/>
      <c r="AN49" s="34"/>
      <c r="AO49" s="31">
        <f t="shared" si="47"/>
        <v>0</v>
      </c>
      <c r="AP49" s="30">
        <f t="shared" si="48"/>
        <v>0</v>
      </c>
      <c r="AQ49" s="26">
        <f t="shared" si="49"/>
        <v>0</v>
      </c>
      <c r="AR49" s="59">
        <f t="shared" si="50"/>
        <v>0</v>
      </c>
      <c r="AS49" s="35"/>
      <c r="AT49" s="32"/>
      <c r="AU49" s="32"/>
      <c r="AV49" s="33"/>
      <c r="AW49" s="33"/>
      <c r="AX49" s="33"/>
      <c r="AY49" s="33"/>
      <c r="AZ49" s="34"/>
      <c r="BA49" s="31">
        <f t="shared" si="51"/>
        <v>0</v>
      </c>
      <c r="BB49" s="30">
        <f t="shared" si="52"/>
        <v>0</v>
      </c>
      <c r="BC49" s="26">
        <f t="shared" si="53"/>
        <v>0</v>
      </c>
      <c r="BD49" s="59">
        <f t="shared" si="54"/>
        <v>0</v>
      </c>
      <c r="BE49" s="31"/>
      <c r="BF49" s="56"/>
      <c r="BG49" s="33"/>
      <c r="BH49" s="33"/>
      <c r="BI49" s="33"/>
      <c r="BJ49" s="33"/>
      <c r="BK49" s="33"/>
      <c r="BL49" s="77">
        <f t="shared" si="55"/>
        <v>0</v>
      </c>
      <c r="BM49" s="30">
        <f t="shared" si="56"/>
        <v>0</v>
      </c>
      <c r="BN49" s="26">
        <f t="shared" si="57"/>
        <v>0</v>
      </c>
      <c r="BO49" s="119">
        <f t="shared" si="58"/>
        <v>0</v>
      </c>
      <c r="BP49" s="120"/>
      <c r="BQ49" s="32"/>
      <c r="BR49" s="32"/>
      <c r="BS49" s="32"/>
      <c r="BT49" s="33"/>
      <c r="BU49" s="33"/>
      <c r="BV49" s="33"/>
      <c r="BW49" s="33"/>
      <c r="BX49" s="34"/>
      <c r="BY49" s="31">
        <f t="shared" si="59"/>
        <v>0</v>
      </c>
      <c r="BZ49" s="30">
        <f t="shared" si="60"/>
        <v>0</v>
      </c>
      <c r="CA49" s="26">
        <f t="shared" si="61"/>
        <v>0</v>
      </c>
      <c r="CB49" s="59">
        <f t="shared" si="62"/>
        <v>0</v>
      </c>
      <c r="CC49" s="35"/>
      <c r="CD49" s="32"/>
      <c r="CE49" s="33"/>
      <c r="CF49" s="33"/>
      <c r="CG49" s="33"/>
      <c r="CH49" s="33"/>
      <c r="CI49" s="34"/>
      <c r="CJ49" s="31">
        <f t="shared" si="63"/>
        <v>0</v>
      </c>
      <c r="CK49" s="30">
        <f t="shared" si="64"/>
        <v>0</v>
      </c>
      <c r="CL49" s="26">
        <f t="shared" si="65"/>
        <v>0</v>
      </c>
      <c r="CM49" s="91">
        <f t="shared" si="66"/>
        <v>0</v>
      </c>
      <c r="CN49" s="1"/>
      <c r="CO49" s="1"/>
      <c r="CP49" s="2"/>
      <c r="CQ49" s="2"/>
      <c r="CR49" s="2"/>
      <c r="CS49" s="2"/>
      <c r="CT49" s="2"/>
      <c r="CU49" s="79"/>
      <c r="CV49" s="14"/>
      <c r="CW49" s="6"/>
      <c r="CX49" s="48"/>
      <c r="CY49" s="1"/>
      <c r="CZ49" s="1"/>
      <c r="DA49" s="2"/>
      <c r="DB49" s="2"/>
      <c r="DC49" s="2"/>
      <c r="DD49" s="2"/>
      <c r="DE49" s="2"/>
      <c r="DF49" s="79"/>
      <c r="DG49" s="14"/>
      <c r="DH49" s="6"/>
      <c r="DI49" s="48"/>
      <c r="DJ49" s="1"/>
      <c r="DK49" s="1"/>
      <c r="DL49" s="2"/>
      <c r="DM49" s="2"/>
      <c r="DN49" s="2"/>
      <c r="DO49" s="2"/>
      <c r="DP49" s="2"/>
      <c r="DQ49" s="79"/>
      <c r="DR49" s="14"/>
      <c r="DS49" s="6"/>
      <c r="DT49" s="48"/>
      <c r="DU49" s="1"/>
      <c r="DV49" s="1"/>
      <c r="DW49" s="2"/>
      <c r="DX49" s="2"/>
      <c r="DY49" s="2"/>
      <c r="DZ49" s="2"/>
      <c r="EA49" s="2"/>
      <c r="EB49" s="79"/>
      <c r="EC49" s="14"/>
      <c r="ED49" s="6"/>
      <c r="EE49" s="48"/>
      <c r="EF49" s="1"/>
      <c r="EG49" s="1"/>
      <c r="EH49" s="2"/>
      <c r="EI49" s="2"/>
      <c r="EJ49" s="2"/>
      <c r="EK49" s="2"/>
      <c r="EL49" s="2"/>
      <c r="EM49" s="79"/>
      <c r="EN49" s="14"/>
      <c r="EO49" s="6"/>
      <c r="EP49" s="48"/>
      <c r="EQ49" s="1"/>
      <c r="ER49" s="1"/>
      <c r="ES49" s="2"/>
      <c r="ET49" s="2"/>
      <c r="EU49" s="2"/>
      <c r="EV49" s="2"/>
      <c r="EW49" s="2"/>
      <c r="EX49" s="79"/>
      <c r="EY49" s="14"/>
      <c r="EZ49" s="6"/>
      <c r="FA49" s="48"/>
      <c r="FB49" s="1"/>
      <c r="FC49" s="1"/>
      <c r="FD49" s="2"/>
      <c r="FE49" s="2"/>
      <c r="FF49" s="2"/>
      <c r="FG49" s="2"/>
      <c r="FH49" s="2"/>
      <c r="FI49" s="79"/>
      <c r="FJ49" s="14"/>
      <c r="FK49" s="6"/>
      <c r="FL49" s="48"/>
      <c r="FM49" s="1"/>
      <c r="FN49" s="1"/>
      <c r="FO49" s="2"/>
      <c r="FP49" s="2"/>
      <c r="FQ49" s="2"/>
      <c r="FR49" s="2"/>
      <c r="FS49" s="2"/>
      <c r="FT49" s="79"/>
      <c r="FU49" s="14"/>
      <c r="FV49" s="6"/>
      <c r="FW49" s="48"/>
      <c r="FX49" s="1"/>
      <c r="FY49" s="1"/>
      <c r="FZ49" s="2"/>
      <c r="GA49" s="2"/>
      <c r="GB49" s="2"/>
      <c r="GC49" s="2"/>
      <c r="GD49" s="2"/>
      <c r="GE49" s="79"/>
      <c r="GF49" s="14"/>
      <c r="GG49" s="6"/>
      <c r="GH49" s="48"/>
      <c r="GI49" s="1"/>
      <c r="GJ49" s="1"/>
      <c r="GK49" s="2"/>
      <c r="GL49" s="2"/>
      <c r="GM49" s="2"/>
      <c r="GN49" s="2"/>
      <c r="GO49" s="2"/>
      <c r="GP49" s="79"/>
      <c r="GQ49" s="14"/>
      <c r="GR49" s="6"/>
      <c r="GS49" s="48"/>
      <c r="GT49" s="1"/>
      <c r="GU49" s="1"/>
      <c r="GV49" s="2"/>
      <c r="GW49" s="2"/>
      <c r="GX49" s="2"/>
      <c r="GY49" s="2"/>
      <c r="GZ49" s="2"/>
      <c r="HA49" s="79"/>
      <c r="HB49" s="14"/>
      <c r="HC49" s="6"/>
      <c r="HD49" s="48"/>
      <c r="HE49" s="1"/>
      <c r="HF49" s="1"/>
      <c r="HG49" s="2"/>
      <c r="HH49" s="2"/>
      <c r="HI49" s="2"/>
      <c r="HJ49" s="2"/>
      <c r="HK49" s="2"/>
      <c r="HL49" s="79"/>
      <c r="HM49" s="14"/>
      <c r="HN49" s="6"/>
      <c r="HO49" s="48"/>
      <c r="HP49" s="1"/>
      <c r="HQ49" s="1"/>
      <c r="HR49" s="2"/>
      <c r="HS49" s="2"/>
      <c r="HT49" s="2"/>
      <c r="HU49" s="2"/>
      <c r="HV49" s="2"/>
      <c r="HW49" s="79"/>
      <c r="HX49" s="14"/>
      <c r="HY49" s="6"/>
      <c r="HZ49" s="48"/>
      <c r="IA49" s="1"/>
      <c r="IB49" s="1"/>
      <c r="IC49" s="2"/>
      <c r="ID49" s="2"/>
      <c r="IE49" s="2"/>
      <c r="IF49" s="2"/>
      <c r="IG49" s="2"/>
      <c r="IH49" s="79"/>
      <c r="II49" s="14"/>
      <c r="IJ49" s="6"/>
      <c r="IK49" s="48"/>
      <c r="IL49" s="49"/>
    </row>
    <row r="50" spans="1:246" ht="14.4" hidden="1" thickTop="1" thickBot="1" x14ac:dyDescent="0.3">
      <c r="A50" s="37">
        <v>23</v>
      </c>
      <c r="B50" s="39"/>
      <c r="C50" s="39"/>
      <c r="D50" s="40"/>
      <c r="E50" s="40"/>
      <c r="F50" s="60"/>
      <c r="G50" s="54" t="str">
        <f>IF(AND(OR($G$2="Y",$H$2="Y"),I50&lt;5,J50&lt;5),IF(AND(I50=I49,J50=J49),G49+1,1),"")</f>
        <v/>
      </c>
      <c r="H50" s="41" t="e">
        <f>IF(AND($H$2="Y",J50&gt;0,OR(AND(G50=1,#REF!=10),AND(G50=2,#REF!=20),AND(G50=3,#REF!=30),AND(G50=4,#REF!=40),AND(G50=5,#REF!=50),AND(G50=6,#REF!=60),AND(G50=7,G55=70),AND(G50=8,#REF!=80),AND(G50=9,G64=90),AND(G50=10,#REF!=100))),VLOOKUP(J50-1,SortLookup!$A$13:$B$16,2,FALSE),"")</f>
        <v>#REF!</v>
      </c>
      <c r="I50" s="42" t="str">
        <f>IF(ISNA(VLOOKUP(E50,SortLookup!$A$1:$B$5,2,FALSE))," ",VLOOKUP(E50,SortLookup!$A$1:$B$5,2,FALSE))</f>
        <v xml:space="preserve"> </v>
      </c>
      <c r="J50" s="50" t="str">
        <f>IF(ISNA(VLOOKUP(F50,SortLookup!$A$7:$B$11,2,FALSE))," ",VLOOKUP(F50,SortLookup!$A$7:$B$11,2,FALSE))</f>
        <v xml:space="preserve"> </v>
      </c>
      <c r="K50" s="145">
        <f t="shared" si="38"/>
        <v>0</v>
      </c>
      <c r="L50" s="74">
        <f t="shared" si="39"/>
        <v>0</v>
      </c>
      <c r="M50" s="44">
        <f t="shared" si="40"/>
        <v>0</v>
      </c>
      <c r="N50" s="45">
        <f t="shared" si="41"/>
        <v>0</v>
      </c>
      <c r="O50" s="117">
        <f t="shared" si="42"/>
        <v>0</v>
      </c>
      <c r="P50" s="51"/>
      <c r="Q50" s="46"/>
      <c r="R50" s="46"/>
      <c r="S50" s="46"/>
      <c r="T50" s="46"/>
      <c r="U50" s="46"/>
      <c r="V50" s="46"/>
      <c r="W50" s="47"/>
      <c r="X50" s="47"/>
      <c r="Y50" s="47"/>
      <c r="Z50" s="47"/>
      <c r="AA50" s="101"/>
      <c r="AB50" s="52">
        <f t="shared" si="43"/>
        <v>0</v>
      </c>
      <c r="AC50" s="45">
        <f t="shared" si="44"/>
        <v>0</v>
      </c>
      <c r="AD50" s="44">
        <f t="shared" si="45"/>
        <v>0</v>
      </c>
      <c r="AE50" s="102">
        <f t="shared" si="46"/>
        <v>0</v>
      </c>
      <c r="AF50" s="35"/>
      <c r="AG50" s="32"/>
      <c r="AH50" s="32"/>
      <c r="AI50" s="32"/>
      <c r="AJ50" s="33"/>
      <c r="AK50" s="33"/>
      <c r="AL50" s="33"/>
      <c r="AM50" s="33"/>
      <c r="AN50" s="34"/>
      <c r="AO50" s="31">
        <f t="shared" si="47"/>
        <v>0</v>
      </c>
      <c r="AP50" s="30">
        <f t="shared" si="48"/>
        <v>0</v>
      </c>
      <c r="AQ50" s="26">
        <f t="shared" si="49"/>
        <v>0</v>
      </c>
      <c r="AR50" s="59">
        <f t="shared" si="50"/>
        <v>0</v>
      </c>
      <c r="AS50" s="35"/>
      <c r="AT50" s="32"/>
      <c r="AU50" s="32"/>
      <c r="AV50" s="33"/>
      <c r="AW50" s="33"/>
      <c r="AX50" s="33"/>
      <c r="AY50" s="33"/>
      <c r="AZ50" s="34"/>
      <c r="BA50" s="31">
        <f t="shared" si="51"/>
        <v>0</v>
      </c>
      <c r="BB50" s="30">
        <f t="shared" si="52"/>
        <v>0</v>
      </c>
      <c r="BC50" s="26">
        <f t="shared" si="53"/>
        <v>0</v>
      </c>
      <c r="BD50" s="59">
        <f t="shared" si="54"/>
        <v>0</v>
      </c>
      <c r="BE50" s="31"/>
      <c r="BF50" s="56"/>
      <c r="BG50" s="33"/>
      <c r="BH50" s="33"/>
      <c r="BI50" s="33"/>
      <c r="BJ50" s="33"/>
      <c r="BK50" s="33"/>
      <c r="BL50" s="77">
        <f t="shared" si="55"/>
        <v>0</v>
      </c>
      <c r="BM50" s="30">
        <f t="shared" si="56"/>
        <v>0</v>
      </c>
      <c r="BN50" s="26">
        <f t="shared" si="57"/>
        <v>0</v>
      </c>
      <c r="BO50" s="119">
        <f t="shared" si="58"/>
        <v>0</v>
      </c>
      <c r="BP50" s="120"/>
      <c r="BQ50" s="32"/>
      <c r="BR50" s="32"/>
      <c r="BS50" s="32"/>
      <c r="BT50" s="33"/>
      <c r="BU50" s="33"/>
      <c r="BV50" s="33"/>
      <c r="BW50" s="33"/>
      <c r="BX50" s="34"/>
      <c r="BY50" s="31">
        <f t="shared" si="59"/>
        <v>0</v>
      </c>
      <c r="BZ50" s="30">
        <f t="shared" si="60"/>
        <v>0</v>
      </c>
      <c r="CA50" s="26">
        <f t="shared" si="61"/>
        <v>0</v>
      </c>
      <c r="CB50" s="59">
        <f t="shared" si="62"/>
        <v>0</v>
      </c>
      <c r="CC50" s="35"/>
      <c r="CD50" s="32"/>
      <c r="CE50" s="33"/>
      <c r="CF50" s="33"/>
      <c r="CG50" s="33"/>
      <c r="CH50" s="33"/>
      <c r="CI50" s="34"/>
      <c r="CJ50" s="31">
        <f t="shared" si="63"/>
        <v>0</v>
      </c>
      <c r="CK50" s="30">
        <f t="shared" si="64"/>
        <v>0</v>
      </c>
      <c r="CL50" s="26">
        <f t="shared" si="65"/>
        <v>0</v>
      </c>
      <c r="CM50" s="91">
        <f t="shared" si="66"/>
        <v>0</v>
      </c>
      <c r="CX50" s="4"/>
      <c r="CY50" s="4"/>
      <c r="DI50" s="4"/>
      <c r="DJ50" s="4"/>
      <c r="DT50" s="4"/>
      <c r="DU50" s="4"/>
      <c r="EE50" s="4"/>
      <c r="EF50" s="4"/>
      <c r="EP50" s="4"/>
      <c r="EQ50" s="4"/>
      <c r="FA50" s="4"/>
      <c r="FB50" s="4"/>
      <c r="FL50" s="4"/>
      <c r="FM50" s="4"/>
      <c r="FW50" s="4"/>
      <c r="FX50" s="4"/>
      <c r="GH50" s="4"/>
      <c r="GI50" s="4"/>
      <c r="GS50" s="4"/>
      <c r="GT50" s="4"/>
      <c r="HD50" s="4"/>
      <c r="HE50" s="4"/>
      <c r="HO50" s="4"/>
      <c r="HP50" s="4"/>
      <c r="HZ50" s="4"/>
      <c r="IA50" s="4"/>
      <c r="IL50" s="49"/>
    </row>
    <row r="51" spans="1:246" ht="14.4" hidden="1" thickTop="1" thickBot="1" x14ac:dyDescent="0.3">
      <c r="A51" s="37">
        <v>24</v>
      </c>
      <c r="B51" s="28"/>
      <c r="C51" s="28"/>
      <c r="D51" s="29"/>
      <c r="E51" s="29"/>
      <c r="F51" s="58"/>
      <c r="G51" s="27" t="str">
        <f>IF(AND(OR($G$2="Y",$H$2="Y"),I51&lt;5,J51&lt;5),IF(AND(I51=I50,J51=J50),G50+1,1),"")</f>
        <v/>
      </c>
      <c r="H51" s="24" t="e">
        <f>IF(AND($H$2="Y",J51&gt;0,OR(AND(G51=1,#REF!=10),AND(G51=2,#REF!=20),AND(G51=3,#REF!=30),AND(G51=4,#REF!=40),AND(G51=5,#REF!=50),AND(G51=6,#REF!=60),AND(G51=7,G57=70),AND(G51=8,#REF!=80),AND(G51=9,G65=90),AND(G51=10,#REF!=100))),VLOOKUP(J51-1,SortLookup!$A$13:$B$16,2,FALSE),"")</f>
        <v>#REF!</v>
      </c>
      <c r="I51" s="38" t="str">
        <f>IF(ISNA(VLOOKUP(E51,SortLookup!$A$1:$B$5,2,FALSE))," ",VLOOKUP(E51,SortLookup!$A$1:$B$5,2,FALSE))</f>
        <v xml:space="preserve"> </v>
      </c>
      <c r="J51" s="25" t="str">
        <f>IF(ISNA(VLOOKUP(F51,SortLookup!$A$7:$B$11,2,FALSE))," ",VLOOKUP(F51,SortLookup!$A$7:$B$11,2,FALSE))</f>
        <v xml:space="preserve"> </v>
      </c>
      <c r="K51" s="142">
        <f t="shared" si="38"/>
        <v>0</v>
      </c>
      <c r="L51" s="77">
        <f t="shared" si="39"/>
        <v>0</v>
      </c>
      <c r="M51" s="26">
        <f t="shared" si="40"/>
        <v>0</v>
      </c>
      <c r="N51" s="30">
        <f t="shared" si="41"/>
        <v>0</v>
      </c>
      <c r="O51" s="118">
        <f t="shared" si="42"/>
        <v>0</v>
      </c>
      <c r="P51" s="35"/>
      <c r="Q51" s="32"/>
      <c r="R51" s="32"/>
      <c r="S51" s="32"/>
      <c r="T51" s="32"/>
      <c r="U51" s="32"/>
      <c r="V51" s="32"/>
      <c r="W51" s="33"/>
      <c r="X51" s="33"/>
      <c r="Y51" s="33"/>
      <c r="Z51" s="33"/>
      <c r="AA51" s="34"/>
      <c r="AB51" s="31">
        <f t="shared" si="43"/>
        <v>0</v>
      </c>
      <c r="AC51" s="30">
        <f t="shared" si="44"/>
        <v>0</v>
      </c>
      <c r="AD51" s="26">
        <f t="shared" si="45"/>
        <v>0</v>
      </c>
      <c r="AE51" s="59">
        <f t="shared" si="46"/>
        <v>0</v>
      </c>
      <c r="AF51" s="35"/>
      <c r="AG51" s="32"/>
      <c r="AH51" s="32"/>
      <c r="AI51" s="32"/>
      <c r="AJ51" s="33"/>
      <c r="AK51" s="33"/>
      <c r="AL51" s="33"/>
      <c r="AM51" s="33"/>
      <c r="AN51" s="34"/>
      <c r="AO51" s="31">
        <f t="shared" si="47"/>
        <v>0</v>
      </c>
      <c r="AP51" s="30">
        <f t="shared" si="48"/>
        <v>0</v>
      </c>
      <c r="AQ51" s="26">
        <f t="shared" si="49"/>
        <v>0</v>
      </c>
      <c r="AR51" s="59">
        <f t="shared" si="50"/>
        <v>0</v>
      </c>
      <c r="AS51" s="35"/>
      <c r="AT51" s="32"/>
      <c r="AU51" s="32"/>
      <c r="AV51" s="33"/>
      <c r="AW51" s="33"/>
      <c r="AX51" s="33"/>
      <c r="AY51" s="33"/>
      <c r="AZ51" s="34"/>
      <c r="BA51" s="31">
        <f t="shared" si="51"/>
        <v>0</v>
      </c>
      <c r="BB51" s="30">
        <f t="shared" si="52"/>
        <v>0</v>
      </c>
      <c r="BC51" s="26">
        <f t="shared" si="53"/>
        <v>0</v>
      </c>
      <c r="BD51" s="59">
        <f t="shared" si="54"/>
        <v>0</v>
      </c>
      <c r="BE51" s="31"/>
      <c r="BF51" s="56"/>
      <c r="BG51" s="33"/>
      <c r="BH51" s="33"/>
      <c r="BI51" s="33"/>
      <c r="BJ51" s="33"/>
      <c r="BK51" s="33"/>
      <c r="BL51" s="77">
        <f t="shared" si="55"/>
        <v>0</v>
      </c>
      <c r="BM51" s="30">
        <f t="shared" si="56"/>
        <v>0</v>
      </c>
      <c r="BN51" s="26">
        <f t="shared" si="57"/>
        <v>0</v>
      </c>
      <c r="BO51" s="119">
        <f t="shared" si="58"/>
        <v>0</v>
      </c>
      <c r="BP51" s="120"/>
      <c r="BQ51" s="32"/>
      <c r="BR51" s="32"/>
      <c r="BS51" s="32"/>
      <c r="BT51" s="33"/>
      <c r="BU51" s="33"/>
      <c r="BV51" s="33"/>
      <c r="BW51" s="33"/>
      <c r="BX51" s="34"/>
      <c r="BY51" s="31">
        <f t="shared" si="59"/>
        <v>0</v>
      </c>
      <c r="BZ51" s="30">
        <f t="shared" si="60"/>
        <v>0</v>
      </c>
      <c r="CA51" s="26">
        <f t="shared" si="61"/>
        <v>0</v>
      </c>
      <c r="CB51" s="59">
        <f t="shared" si="62"/>
        <v>0</v>
      </c>
      <c r="CC51" s="35"/>
      <c r="CD51" s="32"/>
      <c r="CE51" s="33"/>
      <c r="CF51" s="33"/>
      <c r="CG51" s="33"/>
      <c r="CH51" s="33"/>
      <c r="CI51" s="34"/>
      <c r="CJ51" s="31">
        <f t="shared" si="63"/>
        <v>0</v>
      </c>
      <c r="CK51" s="30">
        <f t="shared" si="64"/>
        <v>0</v>
      </c>
      <c r="CL51" s="26">
        <f t="shared" si="65"/>
        <v>0</v>
      </c>
      <c r="CM51" s="91">
        <f t="shared" si="66"/>
        <v>0</v>
      </c>
      <c r="CN51" s="4"/>
      <c r="CO51" s="4"/>
      <c r="CP51" s="4"/>
      <c r="CQ51" s="4"/>
      <c r="CR51" s="4"/>
      <c r="CS51" s="4"/>
      <c r="CT51" s="4"/>
      <c r="CW51" s="4"/>
      <c r="CX51" s="4"/>
      <c r="CY51" s="4"/>
      <c r="CZ51" s="4"/>
      <c r="DA51" s="4"/>
      <c r="DB51" s="4"/>
      <c r="DC51" s="4"/>
      <c r="DD51" s="4"/>
      <c r="DE51" s="4"/>
      <c r="DH51" s="4"/>
      <c r="DI51" s="4"/>
      <c r="DJ51" s="4"/>
      <c r="DK51" s="4"/>
      <c r="DL51" s="4"/>
      <c r="DM51" s="4"/>
      <c r="DN51" s="4"/>
      <c r="DO51" s="4"/>
      <c r="DP51" s="4"/>
      <c r="DS51" s="4"/>
      <c r="DT51" s="4"/>
      <c r="DU51" s="4"/>
      <c r="DV51" s="4"/>
      <c r="DW51" s="4"/>
      <c r="DX51" s="4"/>
      <c r="DY51" s="4"/>
      <c r="DZ51" s="4"/>
      <c r="EA51" s="4"/>
      <c r="ED51" s="4"/>
      <c r="EE51" s="4"/>
      <c r="EF51" s="4"/>
      <c r="EG51" s="4"/>
      <c r="EH51" s="4"/>
      <c r="EI51" s="4"/>
      <c r="EJ51" s="4"/>
      <c r="EK51" s="4"/>
      <c r="EL51" s="4"/>
      <c r="EO51" s="4"/>
      <c r="EP51" s="4"/>
      <c r="EQ51" s="4"/>
      <c r="ER51" s="4"/>
      <c r="ES51" s="4"/>
      <c r="ET51" s="4"/>
      <c r="EU51" s="4"/>
      <c r="EV51" s="4"/>
      <c r="EW51" s="4"/>
      <c r="EZ51" s="4"/>
      <c r="FA51" s="4"/>
      <c r="FB51" s="4"/>
      <c r="FC51" s="4"/>
      <c r="FD51" s="4"/>
      <c r="FE51" s="4"/>
      <c r="FF51" s="4"/>
      <c r="FG51" s="4"/>
      <c r="FH51" s="4"/>
      <c r="FK51" s="4"/>
      <c r="FL51" s="4"/>
      <c r="FM51" s="4"/>
      <c r="FN51" s="4"/>
      <c r="FO51" s="4"/>
      <c r="FP51" s="4"/>
      <c r="FQ51" s="4"/>
      <c r="FR51" s="4"/>
      <c r="FS51" s="4"/>
      <c r="FV51" s="4"/>
      <c r="FW51" s="4"/>
      <c r="FX51" s="4"/>
      <c r="FY51" s="4"/>
      <c r="FZ51" s="4"/>
      <c r="GA51" s="4"/>
      <c r="GB51" s="4"/>
      <c r="GC51" s="4"/>
      <c r="GD51" s="4"/>
      <c r="GG51" s="4"/>
      <c r="GH51" s="4"/>
      <c r="GI51" s="4"/>
      <c r="GJ51" s="4"/>
      <c r="GK51" s="4"/>
      <c r="GL51" s="4"/>
      <c r="GM51" s="4"/>
      <c r="GN51" s="4"/>
      <c r="GO51" s="4"/>
      <c r="GR51" s="4"/>
      <c r="GS51" s="4"/>
      <c r="GT51" s="4"/>
      <c r="GU51" s="4"/>
      <c r="GV51" s="4"/>
      <c r="GW51" s="4"/>
      <c r="GX51" s="4"/>
      <c r="GY51" s="4"/>
      <c r="GZ51" s="4"/>
      <c r="HC51" s="4"/>
      <c r="HD51" s="4"/>
      <c r="HE51" s="4"/>
      <c r="HF51" s="4"/>
      <c r="HG51" s="4"/>
      <c r="HH51" s="4"/>
      <c r="HI51" s="4"/>
      <c r="HJ51" s="4"/>
      <c r="HK51" s="4"/>
      <c r="HN51" s="4"/>
      <c r="HO51" s="4"/>
      <c r="HP51" s="4"/>
      <c r="HQ51" s="4"/>
      <c r="HR51" s="4"/>
      <c r="HS51" s="4"/>
      <c r="HT51" s="4"/>
      <c r="HU51" s="4"/>
      <c r="HV51" s="4"/>
      <c r="HY51" s="4"/>
      <c r="HZ51" s="4"/>
      <c r="IA51" s="4"/>
      <c r="IB51" s="4"/>
      <c r="IC51" s="4"/>
      <c r="ID51" s="4"/>
      <c r="IE51" s="4"/>
      <c r="IF51" s="4"/>
      <c r="IG51" s="4"/>
      <c r="IJ51" s="4"/>
      <c r="IK51" s="4"/>
      <c r="IL51" s="49"/>
    </row>
    <row r="52" spans="1:246" ht="14.4" hidden="1" thickTop="1" thickBot="1" x14ac:dyDescent="0.3">
      <c r="A52" s="37">
        <v>25</v>
      </c>
      <c r="B52" s="28"/>
      <c r="C52" s="28"/>
      <c r="D52" s="29"/>
      <c r="E52" s="29"/>
      <c r="F52" s="58"/>
      <c r="G52" s="27" t="str">
        <f>IF(AND(OR($G$2="Y",$H$2="Y"),I52&lt;5,J52&lt;5),IF(AND(I52=I51,J52=J51),G51+1,1),"")</f>
        <v/>
      </c>
      <c r="H52" s="24" t="e">
        <f>IF(AND($H$2="Y",J52&gt;0,OR(AND(G52=1,#REF!=10),AND(G52=2,#REF!=20),AND(G52=3,#REF!=30),AND(G52=4,G125=40),AND(G52=5,#REF!=50),AND(G52=6,#REF!=60),AND(G52=7,#REF!=70),AND(G52=8,#REF!=80),AND(G52=9,#REF!=90),AND(G52=10,#REF!=100))),VLOOKUP(J52-1,SortLookup!$A$13:$B$16,2,FALSE),"")</f>
        <v>#REF!</v>
      </c>
      <c r="I52" s="38" t="str">
        <f>IF(ISNA(VLOOKUP(E52,SortLookup!$A$1:$B$5,2,FALSE))," ",VLOOKUP(E52,SortLookup!$A$1:$B$5,2,FALSE))</f>
        <v xml:space="preserve"> </v>
      </c>
      <c r="J52" s="25" t="str">
        <f>IF(ISNA(VLOOKUP(F52,SortLookup!$A$7:$B$11,2,FALSE))," ",VLOOKUP(F52,SortLookup!$A$7:$B$11,2,FALSE))</f>
        <v xml:space="preserve"> </v>
      </c>
      <c r="K52" s="142">
        <f t="shared" si="38"/>
        <v>0</v>
      </c>
      <c r="L52" s="77">
        <f t="shared" si="39"/>
        <v>0</v>
      </c>
      <c r="M52" s="26">
        <f t="shared" si="40"/>
        <v>0</v>
      </c>
      <c r="N52" s="30">
        <f t="shared" si="41"/>
        <v>0</v>
      </c>
      <c r="O52" s="118">
        <f t="shared" si="42"/>
        <v>0</v>
      </c>
      <c r="P52" s="35"/>
      <c r="Q52" s="32"/>
      <c r="R52" s="32"/>
      <c r="S52" s="32"/>
      <c r="T52" s="32"/>
      <c r="U52" s="32"/>
      <c r="V52" s="32"/>
      <c r="W52" s="33"/>
      <c r="X52" s="33"/>
      <c r="Y52" s="33"/>
      <c r="Z52" s="33"/>
      <c r="AA52" s="34"/>
      <c r="AB52" s="31">
        <f t="shared" si="43"/>
        <v>0</v>
      </c>
      <c r="AC52" s="30">
        <f t="shared" si="44"/>
        <v>0</v>
      </c>
      <c r="AD52" s="26">
        <f t="shared" si="45"/>
        <v>0</v>
      </c>
      <c r="AE52" s="59">
        <f t="shared" si="46"/>
        <v>0</v>
      </c>
      <c r="AF52" s="35"/>
      <c r="AG52" s="32"/>
      <c r="AH52" s="32"/>
      <c r="AI52" s="32"/>
      <c r="AJ52" s="33"/>
      <c r="AK52" s="33"/>
      <c r="AL52" s="33"/>
      <c r="AM52" s="33"/>
      <c r="AN52" s="34"/>
      <c r="AO52" s="31">
        <f t="shared" si="47"/>
        <v>0</v>
      </c>
      <c r="AP52" s="30">
        <f t="shared" si="48"/>
        <v>0</v>
      </c>
      <c r="AQ52" s="26">
        <f t="shared" si="49"/>
        <v>0</v>
      </c>
      <c r="AR52" s="59">
        <f t="shared" si="50"/>
        <v>0</v>
      </c>
      <c r="AS52" s="35"/>
      <c r="AT52" s="32"/>
      <c r="AU52" s="32"/>
      <c r="AV52" s="33"/>
      <c r="AW52" s="33"/>
      <c r="AX52" s="33"/>
      <c r="AY52" s="33"/>
      <c r="AZ52" s="34"/>
      <c r="BA52" s="31">
        <f t="shared" si="51"/>
        <v>0</v>
      </c>
      <c r="BB52" s="30">
        <f t="shared" si="52"/>
        <v>0</v>
      </c>
      <c r="BC52" s="26">
        <f t="shared" si="53"/>
        <v>0</v>
      </c>
      <c r="BD52" s="59">
        <f t="shared" si="54"/>
        <v>0</v>
      </c>
      <c r="BE52" s="31"/>
      <c r="BF52" s="56"/>
      <c r="BG52" s="33"/>
      <c r="BH52" s="33"/>
      <c r="BI52" s="33"/>
      <c r="BJ52" s="33"/>
      <c r="BK52" s="33"/>
      <c r="BL52" s="77">
        <f t="shared" si="55"/>
        <v>0</v>
      </c>
      <c r="BM52" s="30">
        <f t="shared" si="56"/>
        <v>0</v>
      </c>
      <c r="BN52" s="26">
        <f t="shared" si="57"/>
        <v>0</v>
      </c>
      <c r="BO52" s="119">
        <f t="shared" si="58"/>
        <v>0</v>
      </c>
      <c r="BP52" s="120"/>
      <c r="BQ52" s="32"/>
      <c r="BR52" s="32"/>
      <c r="BS52" s="32"/>
      <c r="BT52" s="33"/>
      <c r="BU52" s="33"/>
      <c r="BV52" s="33"/>
      <c r="BW52" s="33"/>
      <c r="BX52" s="34"/>
      <c r="BY52" s="31">
        <f t="shared" si="59"/>
        <v>0</v>
      </c>
      <c r="BZ52" s="30">
        <f t="shared" si="60"/>
        <v>0</v>
      </c>
      <c r="CA52" s="26">
        <f t="shared" si="61"/>
        <v>0</v>
      </c>
      <c r="CB52" s="59">
        <f t="shared" si="62"/>
        <v>0</v>
      </c>
      <c r="CC52" s="98"/>
      <c r="CD52" s="56"/>
      <c r="CE52" s="56"/>
      <c r="CF52" s="56"/>
      <c r="CG52" s="33"/>
      <c r="CH52" s="56"/>
      <c r="CI52" s="100"/>
      <c r="CJ52" s="31">
        <f t="shared" si="63"/>
        <v>0</v>
      </c>
      <c r="CK52" s="30">
        <f t="shared" si="64"/>
        <v>0</v>
      </c>
      <c r="CL52" s="26">
        <f t="shared" si="65"/>
        <v>0</v>
      </c>
      <c r="CM52" s="91">
        <f t="shared" si="66"/>
        <v>0</v>
      </c>
      <c r="CX52" s="4"/>
      <c r="CY52" s="4"/>
      <c r="DI52" s="4"/>
      <c r="DJ52" s="4"/>
      <c r="DT52" s="4"/>
      <c r="DU52" s="4"/>
      <c r="EE52" s="4"/>
      <c r="EF52" s="4"/>
      <c r="EP52" s="4"/>
      <c r="EQ52" s="4"/>
      <c r="FA52" s="4"/>
      <c r="FB52" s="4"/>
      <c r="FL52" s="4"/>
      <c r="FM52" s="4"/>
      <c r="FW52" s="4"/>
      <c r="FX52" s="4"/>
      <c r="GH52" s="4"/>
      <c r="GI52" s="4"/>
      <c r="GS52" s="4"/>
      <c r="GT52" s="4"/>
      <c r="HD52" s="4"/>
      <c r="HE52" s="4"/>
      <c r="HO52" s="4"/>
      <c r="HP52" s="4"/>
      <c r="HZ52" s="4"/>
      <c r="IA52" s="4"/>
      <c r="IL52" s="49"/>
    </row>
    <row r="53" spans="1:246" ht="14.4" hidden="1" thickTop="1" thickBot="1" x14ac:dyDescent="0.3">
      <c r="A53" s="37">
        <v>26</v>
      </c>
      <c r="B53" s="81"/>
      <c r="C53" s="28"/>
      <c r="D53" s="29"/>
      <c r="E53" s="82"/>
      <c r="F53" s="83"/>
      <c r="G53" s="27" t="str">
        <f>IF(AND(OR($G$2="Y",$H$2="Y"),I53&lt;5,J53&lt;5),IF(AND(I53=I52,J53=J52),G52+1,1),"")</f>
        <v/>
      </c>
      <c r="H53" s="24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8" t="str">
        <f>IF(ISNA(VLOOKUP(E53,SortLookup!$A$1:$B$5,2,FALSE))," ",VLOOKUP(E53,SortLookup!$A$1:$B$5,2,FALSE))</f>
        <v xml:space="preserve"> </v>
      </c>
      <c r="J53" s="25" t="str">
        <f>IF(ISNA(VLOOKUP(F53,SortLookup!$A$7:$B$11,2,FALSE))," ",VLOOKUP(F53,SortLookup!$A$7:$B$11,2,FALSE))</f>
        <v xml:space="preserve"> </v>
      </c>
      <c r="K53" s="142">
        <f t="shared" si="38"/>
        <v>0</v>
      </c>
      <c r="L53" s="77">
        <f t="shared" si="39"/>
        <v>0</v>
      </c>
      <c r="M53" s="26">
        <f t="shared" si="40"/>
        <v>0</v>
      </c>
      <c r="N53" s="30">
        <f t="shared" si="41"/>
        <v>0</v>
      </c>
      <c r="O53" s="118">
        <f t="shared" si="42"/>
        <v>0</v>
      </c>
      <c r="P53" s="35"/>
      <c r="Q53" s="32"/>
      <c r="R53" s="32"/>
      <c r="S53" s="32"/>
      <c r="T53" s="32"/>
      <c r="U53" s="32"/>
      <c r="V53" s="32"/>
      <c r="W53" s="33"/>
      <c r="X53" s="33"/>
      <c r="Y53" s="33"/>
      <c r="Z53" s="33"/>
      <c r="AA53" s="34"/>
      <c r="AB53" s="31">
        <f t="shared" si="43"/>
        <v>0</v>
      </c>
      <c r="AC53" s="30">
        <f t="shared" si="44"/>
        <v>0</v>
      </c>
      <c r="AD53" s="26">
        <f t="shared" si="45"/>
        <v>0</v>
      </c>
      <c r="AE53" s="59">
        <f t="shared" si="46"/>
        <v>0</v>
      </c>
      <c r="AF53" s="35"/>
      <c r="AG53" s="32"/>
      <c r="AH53" s="32"/>
      <c r="AI53" s="32"/>
      <c r="AJ53" s="33"/>
      <c r="AK53" s="33"/>
      <c r="AL53" s="33"/>
      <c r="AM53" s="33"/>
      <c r="AN53" s="34"/>
      <c r="AO53" s="31">
        <f t="shared" si="47"/>
        <v>0</v>
      </c>
      <c r="AP53" s="30">
        <f t="shared" si="48"/>
        <v>0</v>
      </c>
      <c r="AQ53" s="26">
        <f t="shared" si="49"/>
        <v>0</v>
      </c>
      <c r="AR53" s="59">
        <f t="shared" si="50"/>
        <v>0</v>
      </c>
      <c r="AS53" s="35"/>
      <c r="AT53" s="32"/>
      <c r="AU53" s="32"/>
      <c r="AV53" s="33"/>
      <c r="AW53" s="33"/>
      <c r="AX53" s="33"/>
      <c r="AY53" s="33"/>
      <c r="AZ53" s="34"/>
      <c r="BA53" s="31">
        <f t="shared" si="51"/>
        <v>0</v>
      </c>
      <c r="BB53" s="30">
        <f t="shared" si="52"/>
        <v>0</v>
      </c>
      <c r="BC53" s="26">
        <f t="shared" si="53"/>
        <v>0</v>
      </c>
      <c r="BD53" s="59">
        <f t="shared" si="54"/>
        <v>0</v>
      </c>
      <c r="BE53" s="31"/>
      <c r="BF53" s="56"/>
      <c r="BG53" s="33"/>
      <c r="BH53" s="33"/>
      <c r="BI53" s="33"/>
      <c r="BJ53" s="33"/>
      <c r="BK53" s="33"/>
      <c r="BL53" s="77">
        <f t="shared" si="55"/>
        <v>0</v>
      </c>
      <c r="BM53" s="30">
        <f t="shared" si="56"/>
        <v>0</v>
      </c>
      <c r="BN53" s="26">
        <f t="shared" si="57"/>
        <v>0</v>
      </c>
      <c r="BO53" s="119">
        <f t="shared" si="58"/>
        <v>0</v>
      </c>
      <c r="BP53" s="120"/>
      <c r="BQ53" s="32"/>
      <c r="BR53" s="32"/>
      <c r="BS53" s="32"/>
      <c r="BT53" s="33"/>
      <c r="BU53" s="33"/>
      <c r="BV53" s="33"/>
      <c r="BW53" s="33"/>
      <c r="BX53" s="34"/>
      <c r="BY53" s="31">
        <f t="shared" si="59"/>
        <v>0</v>
      </c>
      <c r="BZ53" s="30">
        <f t="shared" si="60"/>
        <v>0</v>
      </c>
      <c r="CA53" s="26">
        <f t="shared" si="61"/>
        <v>0</v>
      </c>
      <c r="CB53" s="59">
        <f t="shared" si="62"/>
        <v>0</v>
      </c>
      <c r="CC53" s="35"/>
      <c r="CD53" s="32"/>
      <c r="CE53" s="33"/>
      <c r="CF53" s="33"/>
      <c r="CG53" s="33"/>
      <c r="CH53" s="33"/>
      <c r="CI53" s="34"/>
      <c r="CJ53" s="31">
        <f t="shared" si="63"/>
        <v>0</v>
      </c>
      <c r="CK53" s="30">
        <f t="shared" si="64"/>
        <v>0</v>
      </c>
      <c r="CL53" s="26">
        <f t="shared" si="65"/>
        <v>0</v>
      </c>
      <c r="CM53" s="91">
        <f t="shared" si="66"/>
        <v>0</v>
      </c>
      <c r="CN53" s="1"/>
      <c r="CO53" s="1"/>
      <c r="CP53" s="2"/>
      <c r="CQ53" s="2"/>
      <c r="CR53" s="2"/>
      <c r="CS53" s="2"/>
      <c r="CT53" s="2"/>
      <c r="CU53" s="79"/>
      <c r="CV53" s="14"/>
      <c r="CW53" s="6"/>
      <c r="CX53" s="48"/>
      <c r="CY53" s="1"/>
      <c r="CZ53" s="1"/>
      <c r="DA53" s="2"/>
      <c r="DB53" s="2"/>
      <c r="DC53" s="2"/>
      <c r="DD53" s="2"/>
      <c r="DE53" s="2"/>
      <c r="DF53" s="79"/>
      <c r="DG53" s="14"/>
      <c r="DH53" s="6"/>
      <c r="DI53" s="48"/>
      <c r="DJ53" s="1"/>
      <c r="DK53" s="1"/>
      <c r="DL53" s="2"/>
      <c r="DM53" s="2"/>
      <c r="DN53" s="2"/>
      <c r="DO53" s="2"/>
      <c r="DP53" s="2"/>
      <c r="DQ53" s="79"/>
      <c r="DR53" s="14"/>
      <c r="DS53" s="6"/>
      <c r="DT53" s="48"/>
      <c r="DU53" s="1"/>
      <c r="DV53" s="1"/>
      <c r="DW53" s="2"/>
      <c r="DX53" s="2"/>
      <c r="DY53" s="2"/>
      <c r="DZ53" s="2"/>
      <c r="EA53" s="2"/>
      <c r="EB53" s="79"/>
      <c r="EC53" s="14"/>
      <c r="ED53" s="6"/>
      <c r="EE53" s="48"/>
      <c r="EF53" s="1"/>
      <c r="EG53" s="1"/>
      <c r="EH53" s="2"/>
      <c r="EI53" s="2"/>
      <c r="EJ53" s="2"/>
      <c r="EK53" s="2"/>
      <c r="EL53" s="2"/>
      <c r="EM53" s="79"/>
      <c r="EN53" s="14"/>
      <c r="EO53" s="6"/>
      <c r="EP53" s="48"/>
      <c r="EQ53" s="1"/>
      <c r="ER53" s="1"/>
      <c r="ES53" s="2"/>
      <c r="ET53" s="2"/>
      <c r="EU53" s="2"/>
      <c r="EV53" s="2"/>
      <c r="EW53" s="2"/>
      <c r="EX53" s="79"/>
      <c r="EY53" s="14"/>
      <c r="EZ53" s="6"/>
      <c r="FA53" s="48"/>
      <c r="FB53" s="1"/>
      <c r="FC53" s="1"/>
      <c r="FD53" s="2"/>
      <c r="FE53" s="2"/>
      <c r="FF53" s="2"/>
      <c r="FG53" s="2"/>
      <c r="FH53" s="2"/>
      <c r="FI53" s="79"/>
      <c r="FJ53" s="14"/>
      <c r="FK53" s="6"/>
      <c r="FL53" s="48"/>
      <c r="FM53" s="1"/>
      <c r="FN53" s="1"/>
      <c r="FO53" s="2"/>
      <c r="FP53" s="2"/>
      <c r="FQ53" s="2"/>
      <c r="FR53" s="2"/>
      <c r="FS53" s="2"/>
      <c r="FT53" s="79"/>
      <c r="FU53" s="14"/>
      <c r="FV53" s="6"/>
      <c r="FW53" s="48"/>
      <c r="FX53" s="1"/>
      <c r="FY53" s="1"/>
      <c r="FZ53" s="2"/>
      <c r="GA53" s="2"/>
      <c r="GB53" s="2"/>
      <c r="GC53" s="2"/>
      <c r="GD53" s="2"/>
      <c r="GE53" s="79"/>
      <c r="GF53" s="14"/>
      <c r="GG53" s="6"/>
      <c r="GH53" s="48"/>
      <c r="GI53" s="1"/>
      <c r="GJ53" s="1"/>
      <c r="GK53" s="2"/>
      <c r="GL53" s="2"/>
      <c r="GM53" s="2"/>
      <c r="GN53" s="2"/>
      <c r="GO53" s="2"/>
      <c r="GP53" s="79"/>
      <c r="GQ53" s="14"/>
      <c r="GR53" s="6"/>
      <c r="GS53" s="48"/>
      <c r="GT53" s="1"/>
      <c r="GU53" s="1"/>
      <c r="GV53" s="2"/>
      <c r="GW53" s="2"/>
      <c r="GX53" s="2"/>
      <c r="GY53" s="2"/>
      <c r="GZ53" s="2"/>
      <c r="HA53" s="79"/>
      <c r="HB53" s="14"/>
      <c r="HC53" s="6"/>
      <c r="HD53" s="48"/>
      <c r="HE53" s="1"/>
      <c r="HF53" s="1"/>
      <c r="HG53" s="2"/>
      <c r="HH53" s="2"/>
      <c r="HI53" s="2"/>
      <c r="HJ53" s="2"/>
      <c r="HK53" s="2"/>
      <c r="HL53" s="79"/>
      <c r="HM53" s="14"/>
      <c r="HN53" s="6"/>
      <c r="HO53" s="48"/>
      <c r="HP53" s="1"/>
      <c r="HQ53" s="1"/>
      <c r="HR53" s="2"/>
      <c r="HS53" s="2"/>
      <c r="HT53" s="2"/>
      <c r="HU53" s="2"/>
      <c r="HV53" s="2"/>
      <c r="HW53" s="79"/>
      <c r="HX53" s="14"/>
      <c r="HY53" s="6"/>
      <c r="HZ53" s="48"/>
      <c r="IA53" s="1"/>
      <c r="IB53" s="1"/>
      <c r="IC53" s="2"/>
      <c r="ID53" s="2"/>
      <c r="IE53" s="2"/>
      <c r="IF53" s="2"/>
      <c r="IG53" s="2"/>
      <c r="IH53" s="79"/>
      <c r="II53" s="14"/>
      <c r="IJ53" s="6"/>
      <c r="IK53" s="48"/>
      <c r="IL53" s="49"/>
    </row>
    <row r="54" spans="1:246" ht="14.4" hidden="1" thickTop="1" thickBot="1" x14ac:dyDescent="0.3">
      <c r="A54" s="37">
        <v>27</v>
      </c>
      <c r="B54" s="39"/>
      <c r="C54" s="39"/>
      <c r="D54" s="40"/>
      <c r="E54" s="40"/>
      <c r="F54" s="60"/>
      <c r="G54" s="54" t="str">
        <f>IF(AND(OR($G$2="Y",$H$2="Y"),I54&lt;5,J54&lt;5),IF(AND(I54=#REF!,J54=#REF!),#REF!+1,1),"")</f>
        <v/>
      </c>
      <c r="H54" s="4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42" t="str">
        <f>IF(ISNA(VLOOKUP(E54,SortLookup!$A$1:$B$5,2,FALSE))," ",VLOOKUP(E54,SortLookup!$A$1:$B$5,2,FALSE))</f>
        <v xml:space="preserve"> </v>
      </c>
      <c r="J54" s="50" t="str">
        <f>IF(ISNA(VLOOKUP(F54,SortLookup!$A$7:$B$11,2,FALSE))," ",VLOOKUP(F54,SortLookup!$A$7:$B$11,2,FALSE))</f>
        <v xml:space="preserve"> </v>
      </c>
      <c r="K54" s="145">
        <f t="shared" si="38"/>
        <v>0</v>
      </c>
      <c r="L54" s="74">
        <f t="shared" si="39"/>
        <v>0</v>
      </c>
      <c r="M54" s="44">
        <f t="shared" si="40"/>
        <v>0</v>
      </c>
      <c r="N54" s="45">
        <f t="shared" si="41"/>
        <v>0</v>
      </c>
      <c r="O54" s="117">
        <f t="shared" si="42"/>
        <v>0</v>
      </c>
      <c r="P54" s="51"/>
      <c r="Q54" s="46"/>
      <c r="R54" s="46"/>
      <c r="S54" s="46"/>
      <c r="T54" s="46"/>
      <c r="U54" s="46"/>
      <c r="V54" s="46"/>
      <c r="W54" s="47"/>
      <c r="X54" s="47"/>
      <c r="Y54" s="47"/>
      <c r="Z54" s="47"/>
      <c r="AA54" s="101"/>
      <c r="AB54" s="52">
        <f t="shared" si="43"/>
        <v>0</v>
      </c>
      <c r="AC54" s="45">
        <f t="shared" si="44"/>
        <v>0</v>
      </c>
      <c r="AD54" s="44">
        <f t="shared" si="45"/>
        <v>0</v>
      </c>
      <c r="AE54" s="102">
        <f t="shared" si="46"/>
        <v>0</v>
      </c>
      <c r="AF54" s="51"/>
      <c r="AG54" s="32"/>
      <c r="AH54" s="32"/>
      <c r="AI54" s="32"/>
      <c r="AJ54" s="33"/>
      <c r="AK54" s="33"/>
      <c r="AL54" s="33"/>
      <c r="AM54" s="33"/>
      <c r="AN54" s="34"/>
      <c r="AO54" s="31">
        <f t="shared" si="47"/>
        <v>0</v>
      </c>
      <c r="AP54" s="30">
        <f t="shared" si="48"/>
        <v>0</v>
      </c>
      <c r="AQ54" s="26">
        <f t="shared" si="49"/>
        <v>0</v>
      </c>
      <c r="AR54" s="59">
        <f t="shared" si="50"/>
        <v>0</v>
      </c>
      <c r="AS54" s="35"/>
      <c r="AT54" s="32"/>
      <c r="AU54" s="32"/>
      <c r="AV54" s="33"/>
      <c r="AW54" s="33"/>
      <c r="AX54" s="33"/>
      <c r="AY54" s="33"/>
      <c r="AZ54" s="34"/>
      <c r="BA54" s="31">
        <f t="shared" si="51"/>
        <v>0</v>
      </c>
      <c r="BB54" s="30">
        <f t="shared" si="52"/>
        <v>0</v>
      </c>
      <c r="BC54" s="26">
        <f t="shared" si="53"/>
        <v>0</v>
      </c>
      <c r="BD54" s="59">
        <f t="shared" si="54"/>
        <v>0</v>
      </c>
      <c r="BE54" s="31"/>
      <c r="BF54" s="56"/>
      <c r="BG54" s="33"/>
      <c r="BH54" s="33"/>
      <c r="BI54" s="33"/>
      <c r="BJ54" s="33"/>
      <c r="BK54" s="33"/>
      <c r="BL54" s="77">
        <f t="shared" si="55"/>
        <v>0</v>
      </c>
      <c r="BM54" s="30">
        <f t="shared" si="56"/>
        <v>0</v>
      </c>
      <c r="BN54" s="26">
        <f t="shared" si="57"/>
        <v>0</v>
      </c>
      <c r="BO54" s="119">
        <f t="shared" si="58"/>
        <v>0</v>
      </c>
      <c r="BP54" s="120"/>
      <c r="BQ54" s="32"/>
      <c r="BR54" s="32"/>
      <c r="BS54" s="32"/>
      <c r="BT54" s="33"/>
      <c r="BU54" s="33"/>
      <c r="BV54" s="33"/>
      <c r="BW54" s="33"/>
      <c r="BX54" s="34"/>
      <c r="BY54" s="31">
        <f t="shared" si="59"/>
        <v>0</v>
      </c>
      <c r="BZ54" s="30">
        <f t="shared" si="60"/>
        <v>0</v>
      </c>
      <c r="CA54" s="26">
        <f t="shared" si="61"/>
        <v>0</v>
      </c>
      <c r="CB54" s="59">
        <f t="shared" si="62"/>
        <v>0</v>
      </c>
      <c r="CC54" s="35"/>
      <c r="CD54" s="32"/>
      <c r="CE54" s="33"/>
      <c r="CF54" s="33"/>
      <c r="CG54" s="33"/>
      <c r="CH54" s="33"/>
      <c r="CI54" s="34"/>
      <c r="CJ54" s="31">
        <f t="shared" si="63"/>
        <v>0</v>
      </c>
      <c r="CK54" s="30">
        <f t="shared" si="64"/>
        <v>0</v>
      </c>
      <c r="CL54" s="26">
        <f t="shared" si="65"/>
        <v>0</v>
      </c>
      <c r="CM54" s="91">
        <f t="shared" si="66"/>
        <v>0</v>
      </c>
      <c r="IL54" s="49"/>
    </row>
    <row r="55" spans="1:246" ht="14.4" hidden="1" thickTop="1" thickBot="1" x14ac:dyDescent="0.3">
      <c r="A55" s="37">
        <v>28</v>
      </c>
      <c r="B55" s="28"/>
      <c r="C55" s="28"/>
      <c r="D55" s="29"/>
      <c r="E55" s="29"/>
      <c r="F55" s="58"/>
      <c r="G55" s="27" t="str">
        <f>IF(AND(OR($G$2="Y",$H$2="Y"),I55&lt;5,J55&lt;5),IF(AND(I55=#REF!,J55=#REF!),#REF!+1,1),"")</f>
        <v/>
      </c>
      <c r="H55" s="24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8" t="str">
        <f>IF(ISNA(VLOOKUP(E55,SortLookup!$A$1:$B$5,2,FALSE))," ",VLOOKUP(E55,SortLookup!$A$1:$B$5,2,FALSE))</f>
        <v xml:space="preserve"> </v>
      </c>
      <c r="J55" s="25" t="str">
        <f>IF(ISNA(VLOOKUP(F55,SortLookup!$A$7:$B$11,2,FALSE))," ",VLOOKUP(F55,SortLookup!$A$7:$B$11,2,FALSE))</f>
        <v xml:space="preserve"> </v>
      </c>
      <c r="K55" s="142">
        <f t="shared" si="38"/>
        <v>0</v>
      </c>
      <c r="L55" s="77">
        <f t="shared" si="39"/>
        <v>0</v>
      </c>
      <c r="M55" s="26">
        <f t="shared" si="40"/>
        <v>0</v>
      </c>
      <c r="N55" s="30">
        <f t="shared" si="41"/>
        <v>0</v>
      </c>
      <c r="O55" s="118">
        <f t="shared" si="42"/>
        <v>0</v>
      </c>
      <c r="P55" s="35"/>
      <c r="Q55" s="32"/>
      <c r="R55" s="32"/>
      <c r="S55" s="32"/>
      <c r="T55" s="32"/>
      <c r="U55" s="32"/>
      <c r="V55" s="32"/>
      <c r="W55" s="33"/>
      <c r="X55" s="33"/>
      <c r="Y55" s="33"/>
      <c r="Z55" s="33"/>
      <c r="AA55" s="34"/>
      <c r="AB55" s="31">
        <f t="shared" si="43"/>
        <v>0</v>
      </c>
      <c r="AC55" s="30">
        <f t="shared" si="44"/>
        <v>0</v>
      </c>
      <c r="AD55" s="26">
        <f t="shared" si="45"/>
        <v>0</v>
      </c>
      <c r="AE55" s="59">
        <f t="shared" si="46"/>
        <v>0</v>
      </c>
      <c r="AF55" s="35"/>
      <c r="AG55" s="32"/>
      <c r="AH55" s="32"/>
      <c r="AI55" s="32"/>
      <c r="AJ55" s="33"/>
      <c r="AK55" s="33"/>
      <c r="AL55" s="33"/>
      <c r="AM55" s="33"/>
      <c r="AN55" s="34"/>
      <c r="AO55" s="31">
        <f t="shared" si="47"/>
        <v>0</v>
      </c>
      <c r="AP55" s="30">
        <f t="shared" si="48"/>
        <v>0</v>
      </c>
      <c r="AQ55" s="26">
        <f t="shared" si="49"/>
        <v>0</v>
      </c>
      <c r="AR55" s="59">
        <f t="shared" si="50"/>
        <v>0</v>
      </c>
      <c r="AS55" s="35"/>
      <c r="AT55" s="32"/>
      <c r="AU55" s="32"/>
      <c r="AV55" s="33"/>
      <c r="AW55" s="33"/>
      <c r="AX55" s="33"/>
      <c r="AY55" s="33"/>
      <c r="AZ55" s="34"/>
      <c r="BA55" s="31">
        <f t="shared" si="51"/>
        <v>0</v>
      </c>
      <c r="BB55" s="30">
        <f t="shared" si="52"/>
        <v>0</v>
      </c>
      <c r="BC55" s="26">
        <f t="shared" si="53"/>
        <v>0</v>
      </c>
      <c r="BD55" s="59">
        <f t="shared" si="54"/>
        <v>0</v>
      </c>
      <c r="BE55" s="31"/>
      <c r="BF55" s="56"/>
      <c r="BG55" s="33"/>
      <c r="BH55" s="33"/>
      <c r="BI55" s="33"/>
      <c r="BJ55" s="33"/>
      <c r="BK55" s="33"/>
      <c r="BL55" s="77">
        <f t="shared" si="55"/>
        <v>0</v>
      </c>
      <c r="BM55" s="30">
        <f t="shared" si="56"/>
        <v>0</v>
      </c>
      <c r="BN55" s="26">
        <f t="shared" si="57"/>
        <v>0</v>
      </c>
      <c r="BO55" s="119">
        <f t="shared" si="58"/>
        <v>0</v>
      </c>
      <c r="BP55" s="120"/>
      <c r="BQ55" s="32"/>
      <c r="BR55" s="32"/>
      <c r="BS55" s="32"/>
      <c r="BT55" s="33"/>
      <c r="BU55" s="33"/>
      <c r="BV55" s="33"/>
      <c r="BW55" s="33"/>
      <c r="BX55" s="34"/>
      <c r="BY55" s="31">
        <f t="shared" si="59"/>
        <v>0</v>
      </c>
      <c r="BZ55" s="30">
        <f t="shared" si="60"/>
        <v>0</v>
      </c>
      <c r="CA55" s="26">
        <f t="shared" si="61"/>
        <v>0</v>
      </c>
      <c r="CB55" s="59">
        <f t="shared" si="62"/>
        <v>0</v>
      </c>
      <c r="CC55" s="35"/>
      <c r="CD55" s="32"/>
      <c r="CE55" s="33"/>
      <c r="CF55" s="33"/>
      <c r="CG55" s="33"/>
      <c r="CH55" s="33"/>
      <c r="CI55" s="34"/>
      <c r="CJ55" s="31">
        <f t="shared" si="63"/>
        <v>0</v>
      </c>
      <c r="CK55" s="30">
        <f t="shared" si="64"/>
        <v>0</v>
      </c>
      <c r="CL55" s="26">
        <f t="shared" si="65"/>
        <v>0</v>
      </c>
      <c r="CM55" s="91">
        <f t="shared" si="66"/>
        <v>0</v>
      </c>
      <c r="CN55" s="4"/>
      <c r="CO55" s="4"/>
      <c r="CP55" s="4"/>
      <c r="CQ55" s="4"/>
      <c r="CR55" s="4"/>
      <c r="CS55" s="4"/>
      <c r="CT55" s="4"/>
      <c r="CW55" s="4"/>
      <c r="CX55" s="4"/>
      <c r="CY55" s="4"/>
      <c r="CZ55" s="4"/>
      <c r="DA55" s="4"/>
      <c r="DB55" s="4"/>
      <c r="DC55" s="4"/>
      <c r="DD55" s="4"/>
      <c r="DE55" s="4"/>
      <c r="DH55" s="4"/>
      <c r="DI55" s="4"/>
      <c r="DJ55" s="4"/>
      <c r="DK55" s="4"/>
      <c r="DL55" s="4"/>
      <c r="DM55" s="4"/>
      <c r="DN55" s="4"/>
      <c r="DO55" s="4"/>
      <c r="DP55" s="4"/>
      <c r="DS55" s="4"/>
      <c r="DT55" s="4"/>
      <c r="DU55" s="4"/>
      <c r="DV55" s="4"/>
      <c r="DW55" s="4"/>
      <c r="DX55" s="4"/>
      <c r="DY55" s="4"/>
      <c r="DZ55" s="4"/>
      <c r="EA55" s="4"/>
      <c r="ED55" s="4"/>
      <c r="EE55" s="4"/>
      <c r="EF55" s="4"/>
      <c r="EG55" s="4"/>
      <c r="EH55" s="4"/>
      <c r="EI55" s="4"/>
      <c r="EJ55" s="4"/>
      <c r="EK55" s="4"/>
      <c r="EL55" s="4"/>
      <c r="EO55" s="4"/>
      <c r="EP55" s="4"/>
      <c r="EQ55" s="4"/>
      <c r="ER55" s="4"/>
      <c r="ES55" s="4"/>
      <c r="ET55" s="4"/>
      <c r="EU55" s="4"/>
      <c r="EV55" s="4"/>
      <c r="EW55" s="4"/>
      <c r="EZ55" s="4"/>
      <c r="FA55" s="4"/>
      <c r="FB55" s="4"/>
      <c r="FC55" s="4"/>
      <c r="FD55" s="4"/>
      <c r="FE55" s="4"/>
      <c r="FF55" s="4"/>
      <c r="FG55" s="4"/>
      <c r="FH55" s="4"/>
      <c r="FK55" s="4"/>
      <c r="FL55" s="4"/>
      <c r="FM55" s="4"/>
      <c r="FN55" s="4"/>
      <c r="FO55" s="4"/>
      <c r="FP55" s="4"/>
      <c r="FQ55" s="4"/>
      <c r="FR55" s="4"/>
      <c r="FS55" s="4"/>
      <c r="FV55" s="4"/>
      <c r="FW55" s="4"/>
      <c r="FX55" s="4"/>
      <c r="FY55" s="4"/>
      <c r="FZ55" s="4"/>
      <c r="GA55" s="4"/>
      <c r="GB55" s="4"/>
      <c r="GC55" s="4"/>
      <c r="GD55" s="4"/>
      <c r="GG55" s="4"/>
      <c r="GH55" s="4"/>
      <c r="GI55" s="4"/>
      <c r="GJ55" s="4"/>
      <c r="GK55" s="4"/>
      <c r="GL55" s="4"/>
      <c r="GM55" s="4"/>
      <c r="GN55" s="4"/>
      <c r="GO55" s="4"/>
      <c r="GR55" s="4"/>
      <c r="GS55" s="4"/>
      <c r="GT55" s="4"/>
      <c r="GU55" s="4"/>
      <c r="GV55" s="4"/>
      <c r="GW55" s="4"/>
      <c r="GX55" s="4"/>
      <c r="GY55" s="4"/>
      <c r="GZ55" s="4"/>
      <c r="HC55" s="4"/>
      <c r="HD55" s="4"/>
      <c r="HE55" s="4"/>
      <c r="HF55" s="4"/>
      <c r="HG55" s="4"/>
      <c r="HH55" s="4"/>
      <c r="HI55" s="4"/>
      <c r="HJ55" s="4"/>
      <c r="HK55" s="4"/>
      <c r="HN55" s="4"/>
      <c r="HO55" s="4"/>
      <c r="HP55" s="4"/>
      <c r="HQ55" s="4"/>
      <c r="HR55" s="4"/>
      <c r="HS55" s="4"/>
      <c r="HT55" s="4"/>
      <c r="HU55" s="4"/>
      <c r="HV55" s="4"/>
      <c r="HY55" s="4"/>
      <c r="HZ55" s="4"/>
      <c r="IA55" s="4"/>
      <c r="IB55" s="4"/>
      <c r="IC55" s="4"/>
      <c r="ID55" s="4"/>
      <c r="IE55" s="4"/>
      <c r="IF55" s="4"/>
      <c r="IG55" s="4"/>
      <c r="IJ55" s="4"/>
      <c r="IK55" s="4"/>
      <c r="IL55" s="49"/>
    </row>
    <row r="56" spans="1:246" ht="14.4" hidden="1" thickTop="1" thickBot="1" x14ac:dyDescent="0.3">
      <c r="A56" s="37">
        <v>29</v>
      </c>
      <c r="B56" s="28"/>
      <c r="C56" s="28"/>
      <c r="D56" s="29"/>
      <c r="E56" s="29"/>
      <c r="F56" s="58"/>
      <c r="G56" s="27" t="str">
        <f>IF(AND(OR($G$2="Y",$H$2="Y"),I56&lt;5,J56&lt;5),IF(AND(I56=I55,J56=J55),G55+1,1),"")</f>
        <v/>
      </c>
      <c r="H56" s="24" t="e">
        <f>IF(AND($H$2="Y",J56&gt;0,OR(AND(G56=1,#REF!=10),AND(G56=2,#REF!=20),AND(G56=3,#REF!=30),AND(G56=4,#REF!=40),AND(G56=5,#REF!=50),AND(G56=6,#REF!=60),AND(G56=7,G62=70),AND(G56=8,#REF!=80),AND(G56=9,G70=90),AND(G56=10,#REF!=100))),VLOOKUP(J56-1,SortLookup!$A$13:$B$16,2,FALSE),"")</f>
        <v>#REF!</v>
      </c>
      <c r="I56" s="38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142">
        <f t="shared" si="38"/>
        <v>0</v>
      </c>
      <c r="L56" s="77">
        <f t="shared" si="39"/>
        <v>0</v>
      </c>
      <c r="M56" s="26">
        <f t="shared" si="40"/>
        <v>0</v>
      </c>
      <c r="N56" s="30">
        <f t="shared" si="41"/>
        <v>0</v>
      </c>
      <c r="O56" s="118">
        <f t="shared" si="42"/>
        <v>0</v>
      </c>
      <c r="P56" s="35"/>
      <c r="Q56" s="32"/>
      <c r="R56" s="32"/>
      <c r="S56" s="32"/>
      <c r="T56" s="32"/>
      <c r="U56" s="32"/>
      <c r="V56" s="32"/>
      <c r="W56" s="33"/>
      <c r="X56" s="33"/>
      <c r="Y56" s="33"/>
      <c r="Z56" s="33"/>
      <c r="AA56" s="34"/>
      <c r="AB56" s="31">
        <f t="shared" si="43"/>
        <v>0</v>
      </c>
      <c r="AC56" s="30">
        <f t="shared" si="44"/>
        <v>0</v>
      </c>
      <c r="AD56" s="26">
        <f t="shared" si="45"/>
        <v>0</v>
      </c>
      <c r="AE56" s="59">
        <f t="shared" si="46"/>
        <v>0</v>
      </c>
      <c r="AF56" s="35"/>
      <c r="AG56" s="32"/>
      <c r="AH56" s="32"/>
      <c r="AI56" s="32"/>
      <c r="AJ56" s="33"/>
      <c r="AK56" s="33"/>
      <c r="AL56" s="33"/>
      <c r="AM56" s="33"/>
      <c r="AN56" s="34"/>
      <c r="AO56" s="31">
        <f t="shared" si="47"/>
        <v>0</v>
      </c>
      <c r="AP56" s="30">
        <f t="shared" si="48"/>
        <v>0</v>
      </c>
      <c r="AQ56" s="26">
        <f t="shared" si="49"/>
        <v>0</v>
      </c>
      <c r="AR56" s="59">
        <f t="shared" si="50"/>
        <v>0</v>
      </c>
      <c r="AS56" s="35"/>
      <c r="AT56" s="32"/>
      <c r="AU56" s="32"/>
      <c r="AV56" s="33"/>
      <c r="AW56" s="33"/>
      <c r="AX56" s="33"/>
      <c r="AY56" s="33"/>
      <c r="AZ56" s="34"/>
      <c r="BA56" s="31">
        <f t="shared" si="51"/>
        <v>0</v>
      </c>
      <c r="BB56" s="30">
        <f t="shared" si="52"/>
        <v>0</v>
      </c>
      <c r="BC56" s="26">
        <f t="shared" si="53"/>
        <v>0</v>
      </c>
      <c r="BD56" s="59">
        <f t="shared" si="54"/>
        <v>0</v>
      </c>
      <c r="BE56" s="31"/>
      <c r="BF56" s="56"/>
      <c r="BG56" s="33"/>
      <c r="BH56" s="33"/>
      <c r="BI56" s="33"/>
      <c r="BJ56" s="33"/>
      <c r="BK56" s="33"/>
      <c r="BL56" s="77">
        <f t="shared" si="55"/>
        <v>0</v>
      </c>
      <c r="BM56" s="30">
        <f t="shared" si="56"/>
        <v>0</v>
      </c>
      <c r="BN56" s="26">
        <f t="shared" si="57"/>
        <v>0</v>
      </c>
      <c r="BO56" s="119">
        <f t="shared" si="58"/>
        <v>0</v>
      </c>
      <c r="BP56" s="120"/>
      <c r="BQ56" s="32"/>
      <c r="BR56" s="32"/>
      <c r="BS56" s="32"/>
      <c r="BT56" s="33"/>
      <c r="BU56" s="33"/>
      <c r="BV56" s="33"/>
      <c r="BW56" s="33"/>
      <c r="BX56" s="34"/>
      <c r="BY56" s="31">
        <f t="shared" si="59"/>
        <v>0</v>
      </c>
      <c r="BZ56" s="30">
        <f t="shared" si="60"/>
        <v>0</v>
      </c>
      <c r="CA56" s="26">
        <f t="shared" si="61"/>
        <v>0</v>
      </c>
      <c r="CB56" s="59">
        <f t="shared" si="62"/>
        <v>0</v>
      </c>
      <c r="CC56" s="35"/>
      <c r="CD56" s="32"/>
      <c r="CE56" s="33"/>
      <c r="CF56" s="33"/>
      <c r="CG56" s="33"/>
      <c r="CH56" s="33"/>
      <c r="CI56" s="34"/>
      <c r="CJ56" s="31">
        <f t="shared" si="63"/>
        <v>0</v>
      </c>
      <c r="CK56" s="30">
        <f t="shared" si="64"/>
        <v>0</v>
      </c>
      <c r="CL56" s="26">
        <f t="shared" si="65"/>
        <v>0</v>
      </c>
      <c r="CM56" s="91">
        <f t="shared" si="66"/>
        <v>0</v>
      </c>
      <c r="CX56" s="4"/>
      <c r="CY56" s="4"/>
      <c r="DI56" s="4"/>
      <c r="DJ56" s="4"/>
      <c r="DT56" s="4"/>
      <c r="DU56" s="4"/>
      <c r="EE56" s="4"/>
      <c r="EF56" s="4"/>
      <c r="EP56" s="4"/>
      <c r="EQ56" s="4"/>
      <c r="FA56" s="4"/>
      <c r="FB56" s="4"/>
      <c r="FL56" s="4"/>
      <c r="FM56" s="4"/>
      <c r="FW56" s="4"/>
      <c r="FX56" s="4"/>
      <c r="GH56" s="4"/>
      <c r="GI56" s="4"/>
      <c r="GS56" s="4"/>
      <c r="GT56" s="4"/>
      <c r="HD56" s="4"/>
      <c r="HE56" s="4"/>
      <c r="HO56" s="4"/>
      <c r="HP56" s="4"/>
      <c r="HZ56" s="4"/>
      <c r="IA56" s="4"/>
      <c r="IL56" s="49"/>
    </row>
    <row r="57" spans="1:246" ht="14.4" hidden="1" thickTop="1" thickBot="1" x14ac:dyDescent="0.3">
      <c r="A57" s="37">
        <v>30</v>
      </c>
      <c r="B57" s="28"/>
      <c r="C57" s="28"/>
      <c r="D57" s="29"/>
      <c r="E57" s="29"/>
      <c r="F57" s="58"/>
      <c r="G57" s="27" t="str">
        <f>IF(AND(OR($G$2="Y",$H$2="Y"),I57&lt;5,J57&lt;5),IF(AND(I57=I56,J57=J56),G56+1,1),"")</f>
        <v/>
      </c>
      <c r="H57" s="24" t="e">
        <f>IF(AND($H$2="Y",J57&gt;0,OR(AND(G57=1,#REF!=10),AND(G57=2,#REF!=20),AND(G57=3,#REF!=30),AND(G57=4,#REF!=40),AND(G57=5,#REF!=50),AND(G57=6,#REF!=60),AND(G57=7,G80=70),AND(G57=8,#REF!=80),AND(G57=9,G123=90),AND(G57=10,#REF!=100))),VLOOKUP(J57-1,SortLookup!$A$13:$B$16,2,FALSE),"")</f>
        <v>#REF!</v>
      </c>
      <c r="I57" s="38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142">
        <f t="shared" si="38"/>
        <v>0</v>
      </c>
      <c r="L57" s="77">
        <f t="shared" si="39"/>
        <v>0</v>
      </c>
      <c r="M57" s="26">
        <f t="shared" si="40"/>
        <v>0</v>
      </c>
      <c r="N57" s="30">
        <f t="shared" si="41"/>
        <v>0</v>
      </c>
      <c r="O57" s="118">
        <f t="shared" si="42"/>
        <v>0</v>
      </c>
      <c r="P57" s="35"/>
      <c r="Q57" s="32"/>
      <c r="R57" s="32"/>
      <c r="S57" s="32"/>
      <c r="T57" s="32"/>
      <c r="U57" s="32"/>
      <c r="V57" s="32"/>
      <c r="W57" s="33"/>
      <c r="X57" s="33"/>
      <c r="Y57" s="33"/>
      <c r="Z57" s="33"/>
      <c r="AA57" s="34"/>
      <c r="AB57" s="31">
        <f t="shared" si="43"/>
        <v>0</v>
      </c>
      <c r="AC57" s="30">
        <f t="shared" si="44"/>
        <v>0</v>
      </c>
      <c r="AD57" s="26">
        <f t="shared" si="45"/>
        <v>0</v>
      </c>
      <c r="AE57" s="59">
        <f t="shared" si="46"/>
        <v>0</v>
      </c>
      <c r="AF57" s="35"/>
      <c r="AG57" s="32"/>
      <c r="AH57" s="32"/>
      <c r="AI57" s="32"/>
      <c r="AJ57" s="33"/>
      <c r="AK57" s="33"/>
      <c r="AL57" s="33"/>
      <c r="AM57" s="33"/>
      <c r="AN57" s="34"/>
      <c r="AO57" s="31">
        <f t="shared" si="47"/>
        <v>0</v>
      </c>
      <c r="AP57" s="30">
        <f t="shared" si="48"/>
        <v>0</v>
      </c>
      <c r="AQ57" s="26">
        <f t="shared" si="49"/>
        <v>0</v>
      </c>
      <c r="AR57" s="59">
        <f t="shared" si="50"/>
        <v>0</v>
      </c>
      <c r="AS57" s="35"/>
      <c r="AT57" s="32"/>
      <c r="AU57" s="32"/>
      <c r="AV57" s="33"/>
      <c r="AW57" s="33"/>
      <c r="AX57" s="33"/>
      <c r="AY57" s="33"/>
      <c r="AZ57" s="34"/>
      <c r="BA57" s="31">
        <f t="shared" si="51"/>
        <v>0</v>
      </c>
      <c r="BB57" s="30">
        <f t="shared" si="52"/>
        <v>0</v>
      </c>
      <c r="BC57" s="26">
        <f t="shared" si="53"/>
        <v>0</v>
      </c>
      <c r="BD57" s="59">
        <f t="shared" si="54"/>
        <v>0</v>
      </c>
      <c r="BE57" s="31"/>
      <c r="BF57" s="56"/>
      <c r="BG57" s="33"/>
      <c r="BH57" s="33"/>
      <c r="BI57" s="33"/>
      <c r="BJ57" s="33"/>
      <c r="BK57" s="33"/>
      <c r="BL57" s="77">
        <f t="shared" si="55"/>
        <v>0</v>
      </c>
      <c r="BM57" s="30">
        <f t="shared" si="56"/>
        <v>0</v>
      </c>
      <c r="BN57" s="26">
        <f t="shared" si="57"/>
        <v>0</v>
      </c>
      <c r="BO57" s="119">
        <f t="shared" si="58"/>
        <v>0</v>
      </c>
      <c r="BP57" s="120"/>
      <c r="BQ57" s="32"/>
      <c r="BR57" s="32"/>
      <c r="BS57" s="32"/>
      <c r="BT57" s="33"/>
      <c r="BU57" s="33"/>
      <c r="BV57" s="33"/>
      <c r="BW57" s="33"/>
      <c r="BX57" s="34"/>
      <c r="BY57" s="31">
        <f t="shared" si="59"/>
        <v>0</v>
      </c>
      <c r="BZ57" s="30">
        <f t="shared" si="60"/>
        <v>0</v>
      </c>
      <c r="CA57" s="26">
        <f t="shared" si="61"/>
        <v>0</v>
      </c>
      <c r="CB57" s="59">
        <f t="shared" si="62"/>
        <v>0</v>
      </c>
      <c r="CC57" s="35"/>
      <c r="CD57" s="32"/>
      <c r="CE57" s="33"/>
      <c r="CF57" s="33"/>
      <c r="CG57" s="33"/>
      <c r="CH57" s="33"/>
      <c r="CI57" s="34"/>
      <c r="CJ57" s="31">
        <f t="shared" si="63"/>
        <v>0</v>
      </c>
      <c r="CK57" s="30">
        <f t="shared" si="64"/>
        <v>0</v>
      </c>
      <c r="CL57" s="26">
        <f t="shared" si="65"/>
        <v>0</v>
      </c>
      <c r="CM57" s="59">
        <f t="shared" si="66"/>
        <v>0</v>
      </c>
      <c r="CX57" s="4"/>
      <c r="CY57" s="4"/>
      <c r="DI57" s="4"/>
      <c r="DJ57" s="4"/>
      <c r="DT57" s="4"/>
      <c r="DU57" s="4"/>
      <c r="EE57" s="4"/>
      <c r="EF57" s="4"/>
      <c r="EP57" s="4"/>
      <c r="EQ57" s="4"/>
      <c r="FA57" s="4"/>
      <c r="FB57" s="4"/>
      <c r="FL57" s="4"/>
      <c r="FM57" s="4"/>
      <c r="FW57" s="4"/>
      <c r="FX57" s="4"/>
      <c r="GH57" s="4"/>
      <c r="GI57" s="4"/>
      <c r="GS57" s="4"/>
      <c r="GT57" s="4"/>
      <c r="HD57" s="4"/>
      <c r="HE57" s="4"/>
      <c r="HO57" s="4"/>
      <c r="HP57" s="4"/>
      <c r="HZ57" s="4"/>
      <c r="IA57" s="4"/>
      <c r="IL57" s="49"/>
    </row>
    <row r="58" spans="1:246" ht="14.4" hidden="1" thickTop="1" thickBot="1" x14ac:dyDescent="0.3">
      <c r="A58" s="37">
        <v>31</v>
      </c>
      <c r="B58" s="81"/>
      <c r="C58" s="28"/>
      <c r="D58" s="29"/>
      <c r="E58" s="82"/>
      <c r="F58" s="83"/>
      <c r="G58" s="27" t="str">
        <f>IF(AND(OR($G$2="Y",$H$2="Y"),I58&lt;5,J58&lt;5),IF(AND(I58=I57,J58=J57),G57+1,1),"")</f>
        <v/>
      </c>
      <c r="H58" s="24" t="e">
        <f>IF(AND($H$2="Y",J58&gt;0,OR(AND(G58=1,#REF!=10),AND(G58=2,#REF!=20),AND(G58=3,#REF!=30),AND(G58=4,#REF!=40),AND(G58=5,#REF!=50),AND(G58=6,#REF!=60),AND(G58=7,G116=70),AND(G58=8,#REF!=80),AND(G58=9,#REF!=90),AND(G58=10,#REF!=100))),VLOOKUP(J58-1,SortLookup!$A$13:$B$16,2,FALSE),"")</f>
        <v>#REF!</v>
      </c>
      <c r="I58" s="38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142">
        <f t="shared" si="38"/>
        <v>0</v>
      </c>
      <c r="L58" s="77">
        <f t="shared" si="39"/>
        <v>0</v>
      </c>
      <c r="M58" s="26">
        <f t="shared" si="40"/>
        <v>0</v>
      </c>
      <c r="N58" s="30">
        <f t="shared" si="41"/>
        <v>0</v>
      </c>
      <c r="O58" s="118">
        <f t="shared" si="42"/>
        <v>0</v>
      </c>
      <c r="P58" s="35"/>
      <c r="Q58" s="32"/>
      <c r="R58" s="32"/>
      <c r="S58" s="32"/>
      <c r="T58" s="32"/>
      <c r="U58" s="32"/>
      <c r="V58" s="32"/>
      <c r="W58" s="33"/>
      <c r="X58" s="33"/>
      <c r="Y58" s="33"/>
      <c r="Z58" s="33"/>
      <c r="AA58" s="34"/>
      <c r="AB58" s="31">
        <f t="shared" si="43"/>
        <v>0</v>
      </c>
      <c r="AC58" s="30">
        <f t="shared" si="44"/>
        <v>0</v>
      </c>
      <c r="AD58" s="26">
        <f t="shared" si="45"/>
        <v>0</v>
      </c>
      <c r="AE58" s="59">
        <f t="shared" si="46"/>
        <v>0</v>
      </c>
      <c r="AF58" s="35"/>
      <c r="AG58" s="32"/>
      <c r="AH58" s="32"/>
      <c r="AI58" s="32"/>
      <c r="AJ58" s="33"/>
      <c r="AK58" s="33"/>
      <c r="AL58" s="33"/>
      <c r="AM58" s="33"/>
      <c r="AN58" s="34"/>
      <c r="AO58" s="31">
        <f t="shared" si="47"/>
        <v>0</v>
      </c>
      <c r="AP58" s="30">
        <f t="shared" si="48"/>
        <v>0</v>
      </c>
      <c r="AQ58" s="26">
        <f t="shared" si="49"/>
        <v>0</v>
      </c>
      <c r="AR58" s="59">
        <f t="shared" si="50"/>
        <v>0</v>
      </c>
      <c r="AS58" s="35"/>
      <c r="AT58" s="32"/>
      <c r="AU58" s="32"/>
      <c r="AV58" s="33"/>
      <c r="AW58" s="33"/>
      <c r="AX58" s="33"/>
      <c r="AY58" s="33"/>
      <c r="AZ58" s="34"/>
      <c r="BA58" s="31">
        <f t="shared" si="51"/>
        <v>0</v>
      </c>
      <c r="BB58" s="30">
        <f t="shared" si="52"/>
        <v>0</v>
      </c>
      <c r="BC58" s="26">
        <f t="shared" si="53"/>
        <v>0</v>
      </c>
      <c r="BD58" s="59">
        <f t="shared" si="54"/>
        <v>0</v>
      </c>
      <c r="BE58" s="31"/>
      <c r="BF58" s="56"/>
      <c r="BG58" s="33"/>
      <c r="BH58" s="33"/>
      <c r="BI58" s="33"/>
      <c r="BJ58" s="33"/>
      <c r="BK58" s="33"/>
      <c r="BL58" s="77">
        <f t="shared" si="55"/>
        <v>0</v>
      </c>
      <c r="BM58" s="30">
        <f t="shared" si="56"/>
        <v>0</v>
      </c>
      <c r="BN58" s="26">
        <f t="shared" si="57"/>
        <v>0</v>
      </c>
      <c r="BO58" s="119">
        <f t="shared" si="58"/>
        <v>0</v>
      </c>
      <c r="BP58" s="120"/>
      <c r="BQ58" s="32"/>
      <c r="BR58" s="32"/>
      <c r="BS58" s="32"/>
      <c r="BT58" s="33"/>
      <c r="BU58" s="33"/>
      <c r="BV58" s="33"/>
      <c r="BW58" s="33"/>
      <c r="BX58" s="34"/>
      <c r="BY58" s="31">
        <f t="shared" si="59"/>
        <v>0</v>
      </c>
      <c r="BZ58" s="30">
        <f t="shared" si="60"/>
        <v>0</v>
      </c>
      <c r="CA58" s="26">
        <f t="shared" si="61"/>
        <v>0</v>
      </c>
      <c r="CB58" s="59">
        <f t="shared" si="62"/>
        <v>0</v>
      </c>
      <c r="CC58" s="35"/>
      <c r="CD58" s="32"/>
      <c r="CE58" s="33"/>
      <c r="CF58" s="33"/>
      <c r="CG58" s="33"/>
      <c r="CH58" s="33"/>
      <c r="CI58" s="34"/>
      <c r="CJ58" s="31">
        <f t="shared" si="63"/>
        <v>0</v>
      </c>
      <c r="CK58" s="30">
        <f t="shared" si="64"/>
        <v>0</v>
      </c>
      <c r="CL58" s="26">
        <f t="shared" si="65"/>
        <v>0</v>
      </c>
      <c r="CM58" s="59">
        <f t="shared" si="66"/>
        <v>0</v>
      </c>
      <c r="CN58" s="1"/>
      <c r="CO58" s="1"/>
      <c r="CP58" s="2"/>
      <c r="CQ58" s="2"/>
      <c r="CR58" s="2"/>
      <c r="CS58" s="2"/>
      <c r="CT58" s="2"/>
      <c r="CU58" s="79"/>
      <c r="CV58" s="14"/>
      <c r="CW58" s="6"/>
      <c r="CX58" s="48"/>
      <c r="CY58" s="1"/>
      <c r="CZ58" s="1"/>
      <c r="DA58" s="2"/>
      <c r="DB58" s="2"/>
      <c r="DC58" s="2"/>
      <c r="DD58" s="2"/>
      <c r="DE58" s="2"/>
      <c r="DF58" s="79"/>
      <c r="DG58" s="14"/>
      <c r="DH58" s="6"/>
      <c r="DI58" s="48"/>
      <c r="DJ58" s="1"/>
      <c r="DK58" s="1"/>
      <c r="DL58" s="2"/>
      <c r="DM58" s="2"/>
      <c r="DN58" s="2"/>
      <c r="DO58" s="2"/>
      <c r="DP58" s="2"/>
      <c r="DQ58" s="79"/>
      <c r="DR58" s="14"/>
      <c r="DS58" s="6"/>
      <c r="DT58" s="48"/>
      <c r="DU58" s="1"/>
      <c r="DV58" s="1"/>
      <c r="DW58" s="2"/>
      <c r="DX58" s="2"/>
      <c r="DY58" s="2"/>
      <c r="DZ58" s="2"/>
      <c r="EA58" s="2"/>
      <c r="EB58" s="79"/>
      <c r="EC58" s="14"/>
      <c r="ED58" s="6"/>
      <c r="EE58" s="48"/>
      <c r="EF58" s="1"/>
      <c r="EG58" s="1"/>
      <c r="EH58" s="2"/>
      <c r="EI58" s="2"/>
      <c r="EJ58" s="2"/>
      <c r="EK58" s="2"/>
      <c r="EL58" s="2"/>
      <c r="EM58" s="79"/>
      <c r="EN58" s="14"/>
      <c r="EO58" s="6"/>
      <c r="EP58" s="48"/>
      <c r="EQ58" s="1"/>
      <c r="ER58" s="1"/>
      <c r="ES58" s="2"/>
      <c r="ET58" s="2"/>
      <c r="EU58" s="2"/>
      <c r="EV58" s="2"/>
      <c r="EW58" s="2"/>
      <c r="EX58" s="79"/>
      <c r="EY58" s="14"/>
      <c r="EZ58" s="6"/>
      <c r="FA58" s="48"/>
      <c r="FB58" s="1"/>
      <c r="FC58" s="1"/>
      <c r="FD58" s="2"/>
      <c r="FE58" s="2"/>
      <c r="FF58" s="2"/>
      <c r="FG58" s="2"/>
      <c r="FH58" s="2"/>
      <c r="FI58" s="79"/>
      <c r="FJ58" s="14"/>
      <c r="FK58" s="6"/>
      <c r="FL58" s="48"/>
      <c r="FM58" s="1"/>
      <c r="FN58" s="1"/>
      <c r="FO58" s="2"/>
      <c r="FP58" s="2"/>
      <c r="FQ58" s="2"/>
      <c r="FR58" s="2"/>
      <c r="FS58" s="2"/>
      <c r="FT58" s="79"/>
      <c r="FU58" s="14"/>
      <c r="FV58" s="6"/>
      <c r="FW58" s="48"/>
      <c r="FX58" s="1"/>
      <c r="FY58" s="1"/>
      <c r="FZ58" s="2"/>
      <c r="GA58" s="2"/>
      <c r="GB58" s="2"/>
      <c r="GC58" s="2"/>
      <c r="GD58" s="2"/>
      <c r="GE58" s="79"/>
      <c r="GF58" s="14"/>
      <c r="GG58" s="6"/>
      <c r="GH58" s="48"/>
      <c r="GI58" s="1"/>
      <c r="GJ58" s="1"/>
      <c r="GK58" s="2"/>
      <c r="GL58" s="2"/>
      <c r="GM58" s="2"/>
      <c r="GN58" s="2"/>
      <c r="GO58" s="2"/>
      <c r="GP58" s="79"/>
      <c r="GQ58" s="14"/>
      <c r="GR58" s="6"/>
      <c r="GS58" s="48"/>
      <c r="GT58" s="1"/>
      <c r="GU58" s="1"/>
      <c r="GV58" s="2"/>
      <c r="GW58" s="2"/>
      <c r="GX58" s="2"/>
      <c r="GY58" s="2"/>
      <c r="GZ58" s="2"/>
      <c r="HA58" s="79"/>
      <c r="HB58" s="14"/>
      <c r="HC58" s="6"/>
      <c r="HD58" s="48"/>
      <c r="HE58" s="1"/>
      <c r="HF58" s="1"/>
      <c r="HG58" s="2"/>
      <c r="HH58" s="2"/>
      <c r="HI58" s="2"/>
      <c r="HJ58" s="2"/>
      <c r="HK58" s="2"/>
      <c r="HL58" s="79"/>
      <c r="HM58" s="14"/>
      <c r="HN58" s="6"/>
      <c r="HO58" s="48"/>
      <c r="HP58" s="1"/>
      <c r="HQ58" s="1"/>
      <c r="HR58" s="2"/>
      <c r="HS58" s="2"/>
      <c r="HT58" s="2"/>
      <c r="HU58" s="2"/>
      <c r="HV58" s="2"/>
      <c r="HW58" s="79"/>
      <c r="HX58" s="14"/>
      <c r="HY58" s="6"/>
      <c r="HZ58" s="48"/>
      <c r="IA58" s="1"/>
      <c r="IB58" s="1"/>
      <c r="IC58" s="2"/>
      <c r="ID58" s="2"/>
      <c r="IE58" s="2"/>
      <c r="IF58" s="2"/>
      <c r="IG58" s="2"/>
      <c r="IH58" s="79"/>
      <c r="II58" s="14"/>
      <c r="IJ58" s="6"/>
      <c r="IK58" s="48"/>
      <c r="IL58" s="49"/>
    </row>
    <row r="59" spans="1:246" ht="14.4" hidden="1" thickTop="1" thickBot="1" x14ac:dyDescent="0.3">
      <c r="A59" s="37">
        <v>32</v>
      </c>
      <c r="B59" s="28"/>
      <c r="C59" s="28"/>
      <c r="D59" s="29"/>
      <c r="E59" s="29"/>
      <c r="F59" s="58"/>
      <c r="G59" s="27" t="str">
        <f>IF(AND(OR($G$2="Y",$H$2="Y"),I59&lt;5,J59&lt;5),IF(AND(I59=#REF!,J59=#REF!),#REF!+1,1),"")</f>
        <v/>
      </c>
      <c r="H59" s="24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8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142">
        <f t="shared" si="38"/>
        <v>0</v>
      </c>
      <c r="L59" s="77">
        <f t="shared" si="39"/>
        <v>0</v>
      </c>
      <c r="M59" s="26">
        <f t="shared" si="40"/>
        <v>0</v>
      </c>
      <c r="N59" s="30">
        <f t="shared" si="41"/>
        <v>0</v>
      </c>
      <c r="O59" s="118">
        <f t="shared" si="42"/>
        <v>0</v>
      </c>
      <c r="P59" s="35"/>
      <c r="Q59" s="32"/>
      <c r="R59" s="32"/>
      <c r="S59" s="32"/>
      <c r="T59" s="32"/>
      <c r="U59" s="32"/>
      <c r="V59" s="32"/>
      <c r="W59" s="33"/>
      <c r="X59" s="33"/>
      <c r="Y59" s="33"/>
      <c r="Z59" s="33"/>
      <c r="AA59" s="34"/>
      <c r="AB59" s="31">
        <f t="shared" si="43"/>
        <v>0</v>
      </c>
      <c r="AC59" s="30">
        <f t="shared" si="44"/>
        <v>0</v>
      </c>
      <c r="AD59" s="26">
        <f t="shared" si="45"/>
        <v>0</v>
      </c>
      <c r="AE59" s="59">
        <f t="shared" si="46"/>
        <v>0</v>
      </c>
      <c r="AF59" s="35"/>
      <c r="AG59" s="32"/>
      <c r="AH59" s="32"/>
      <c r="AI59" s="32"/>
      <c r="AJ59" s="33"/>
      <c r="AK59" s="33"/>
      <c r="AL59" s="33"/>
      <c r="AM59" s="33"/>
      <c r="AN59" s="34"/>
      <c r="AO59" s="31">
        <f t="shared" si="47"/>
        <v>0</v>
      </c>
      <c r="AP59" s="30">
        <f t="shared" si="48"/>
        <v>0</v>
      </c>
      <c r="AQ59" s="26">
        <f t="shared" si="49"/>
        <v>0</v>
      </c>
      <c r="AR59" s="59">
        <f t="shared" si="50"/>
        <v>0</v>
      </c>
      <c r="AS59" s="35"/>
      <c r="AT59" s="32"/>
      <c r="AU59" s="32"/>
      <c r="AV59" s="33"/>
      <c r="AW59" s="33"/>
      <c r="AX59" s="33"/>
      <c r="AY59" s="33"/>
      <c r="AZ59" s="34"/>
      <c r="BA59" s="31">
        <f t="shared" si="51"/>
        <v>0</v>
      </c>
      <c r="BB59" s="30">
        <f t="shared" si="52"/>
        <v>0</v>
      </c>
      <c r="BC59" s="26">
        <f t="shared" si="53"/>
        <v>0</v>
      </c>
      <c r="BD59" s="59">
        <f t="shared" si="54"/>
        <v>0</v>
      </c>
      <c r="BE59" s="31"/>
      <c r="BF59" s="56"/>
      <c r="BG59" s="33"/>
      <c r="BH59" s="33"/>
      <c r="BI59" s="33"/>
      <c r="BJ59" s="33"/>
      <c r="BK59" s="33"/>
      <c r="BL59" s="77">
        <f t="shared" si="55"/>
        <v>0</v>
      </c>
      <c r="BM59" s="30">
        <f t="shared" si="56"/>
        <v>0</v>
      </c>
      <c r="BN59" s="26">
        <f t="shared" si="57"/>
        <v>0</v>
      </c>
      <c r="BO59" s="119">
        <f t="shared" si="58"/>
        <v>0</v>
      </c>
      <c r="BP59" s="120"/>
      <c r="BQ59" s="32"/>
      <c r="BR59" s="32"/>
      <c r="BS59" s="32"/>
      <c r="BT59" s="33"/>
      <c r="BU59" s="33"/>
      <c r="BV59" s="33"/>
      <c r="BW59" s="33"/>
      <c r="BX59" s="34"/>
      <c r="BY59" s="31">
        <f t="shared" si="59"/>
        <v>0</v>
      </c>
      <c r="BZ59" s="30">
        <f t="shared" si="60"/>
        <v>0</v>
      </c>
      <c r="CA59" s="26">
        <f t="shared" si="61"/>
        <v>0</v>
      </c>
      <c r="CB59" s="59">
        <f t="shared" si="62"/>
        <v>0</v>
      </c>
      <c r="CC59" s="35"/>
      <c r="CD59" s="32"/>
      <c r="CE59" s="33"/>
      <c r="CF59" s="33"/>
      <c r="CG59" s="33"/>
      <c r="CH59" s="33"/>
      <c r="CI59" s="34"/>
      <c r="CJ59" s="31">
        <f t="shared" si="63"/>
        <v>0</v>
      </c>
      <c r="CK59" s="30">
        <f t="shared" si="64"/>
        <v>0</v>
      </c>
      <c r="CL59" s="26">
        <f t="shared" si="65"/>
        <v>0</v>
      </c>
      <c r="CM59" s="59">
        <f t="shared" si="66"/>
        <v>0</v>
      </c>
      <c r="CN59" s="1"/>
      <c r="CO59" s="1"/>
      <c r="CP59" s="2"/>
      <c r="CQ59" s="2"/>
      <c r="CR59" s="2"/>
      <c r="CS59" s="2"/>
      <c r="CT59" s="2"/>
      <c r="CU59" s="79"/>
      <c r="CV59" s="14"/>
      <c r="CW59" s="6"/>
      <c r="CX59" s="48"/>
      <c r="CY59" s="1"/>
      <c r="CZ59" s="1"/>
      <c r="DA59" s="2"/>
      <c r="DB59" s="2"/>
      <c r="DC59" s="2"/>
      <c r="DD59" s="2"/>
      <c r="DE59" s="2"/>
      <c r="DF59" s="79"/>
      <c r="DG59" s="14"/>
      <c r="DH59" s="6"/>
      <c r="DI59" s="48"/>
      <c r="DJ59" s="1"/>
      <c r="DK59" s="1"/>
      <c r="DL59" s="2"/>
      <c r="DM59" s="2"/>
      <c r="DN59" s="2"/>
      <c r="DO59" s="2"/>
      <c r="DP59" s="2"/>
      <c r="DQ59" s="79"/>
      <c r="DR59" s="14"/>
      <c r="DS59" s="6"/>
      <c r="DT59" s="48"/>
      <c r="DU59" s="1"/>
      <c r="DV59" s="1"/>
      <c r="DW59" s="2"/>
      <c r="DX59" s="2"/>
      <c r="DY59" s="2"/>
      <c r="DZ59" s="2"/>
      <c r="EA59" s="2"/>
      <c r="EB59" s="79"/>
      <c r="EC59" s="14"/>
      <c r="ED59" s="6"/>
      <c r="EE59" s="48"/>
      <c r="EF59" s="1"/>
      <c r="EG59" s="1"/>
      <c r="EH59" s="2"/>
      <c r="EI59" s="2"/>
      <c r="EJ59" s="2"/>
      <c r="EK59" s="2"/>
      <c r="EL59" s="2"/>
      <c r="EM59" s="79"/>
      <c r="EN59" s="14"/>
      <c r="EO59" s="6"/>
      <c r="EP59" s="48"/>
      <c r="EQ59" s="1"/>
      <c r="ER59" s="1"/>
      <c r="ES59" s="2"/>
      <c r="ET59" s="2"/>
      <c r="EU59" s="2"/>
      <c r="EV59" s="2"/>
      <c r="EW59" s="2"/>
      <c r="EX59" s="79"/>
      <c r="EY59" s="14"/>
      <c r="EZ59" s="6"/>
      <c r="FA59" s="48"/>
      <c r="FB59" s="1"/>
      <c r="FC59" s="1"/>
      <c r="FD59" s="2"/>
      <c r="FE59" s="2"/>
      <c r="FF59" s="2"/>
      <c r="FG59" s="2"/>
      <c r="FH59" s="2"/>
      <c r="FI59" s="79"/>
      <c r="FJ59" s="14"/>
      <c r="FK59" s="6"/>
      <c r="FL59" s="48"/>
      <c r="FM59" s="1"/>
      <c r="FN59" s="1"/>
      <c r="FO59" s="2"/>
      <c r="FP59" s="2"/>
      <c r="FQ59" s="2"/>
      <c r="FR59" s="2"/>
      <c r="FS59" s="2"/>
      <c r="FT59" s="79"/>
      <c r="FU59" s="14"/>
      <c r="FV59" s="6"/>
      <c r="FW59" s="48"/>
      <c r="FX59" s="1"/>
      <c r="FY59" s="1"/>
      <c r="FZ59" s="2"/>
      <c r="GA59" s="2"/>
      <c r="GB59" s="2"/>
      <c r="GC59" s="2"/>
      <c r="GD59" s="2"/>
      <c r="GE59" s="79"/>
      <c r="GF59" s="14"/>
      <c r="GG59" s="6"/>
      <c r="GH59" s="48"/>
      <c r="GI59" s="1"/>
      <c r="GJ59" s="1"/>
      <c r="GK59" s="2"/>
      <c r="GL59" s="2"/>
      <c r="GM59" s="2"/>
      <c r="GN59" s="2"/>
      <c r="GO59" s="2"/>
      <c r="GP59" s="79"/>
      <c r="GQ59" s="14"/>
      <c r="GR59" s="6"/>
      <c r="GS59" s="48"/>
      <c r="GT59" s="1"/>
      <c r="GU59" s="1"/>
      <c r="GV59" s="2"/>
      <c r="GW59" s="2"/>
      <c r="GX59" s="2"/>
      <c r="GY59" s="2"/>
      <c r="GZ59" s="2"/>
      <c r="HA59" s="79"/>
      <c r="HB59" s="14"/>
      <c r="HC59" s="6"/>
      <c r="HD59" s="48"/>
      <c r="HE59" s="1"/>
      <c r="HF59" s="1"/>
      <c r="HG59" s="2"/>
      <c r="HH59" s="2"/>
      <c r="HI59" s="2"/>
      <c r="HJ59" s="2"/>
      <c r="HK59" s="2"/>
      <c r="HL59" s="79"/>
      <c r="HM59" s="14"/>
      <c r="HN59" s="6"/>
      <c r="HO59" s="48"/>
      <c r="HP59" s="1"/>
      <c r="HQ59" s="1"/>
      <c r="HR59" s="2"/>
      <c r="HS59" s="2"/>
      <c r="HT59" s="2"/>
      <c r="HU59" s="2"/>
      <c r="HV59" s="2"/>
      <c r="HW59" s="79"/>
      <c r="HX59" s="14"/>
      <c r="HY59" s="6"/>
      <c r="HZ59" s="48"/>
      <c r="IA59" s="1"/>
      <c r="IB59" s="1"/>
      <c r="IC59" s="2"/>
      <c r="ID59" s="2"/>
      <c r="IE59" s="2"/>
      <c r="IF59" s="2"/>
      <c r="IG59" s="2"/>
      <c r="IH59" s="79"/>
      <c r="II59" s="14"/>
      <c r="IJ59" s="6"/>
      <c r="IK59" s="48"/>
      <c r="IL59" s="49"/>
    </row>
    <row r="60" spans="1:246" ht="14.4" hidden="1" thickTop="1" thickBot="1" x14ac:dyDescent="0.3">
      <c r="A60" s="37">
        <v>33</v>
      </c>
      <c r="B60" s="81"/>
      <c r="C60" s="28"/>
      <c r="D60" s="82"/>
      <c r="E60" s="82"/>
      <c r="F60" s="83"/>
      <c r="G60" s="27" t="str">
        <f>IF(AND(OR($G$2="Y",$H$2="Y"),I60&lt;5,J60&lt;5),IF(AND(I60=I59,J60=J59),G59+1,1),"")</f>
        <v/>
      </c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8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142">
        <f t="shared" si="38"/>
        <v>0</v>
      </c>
      <c r="L60" s="77">
        <f t="shared" si="39"/>
        <v>0</v>
      </c>
      <c r="M60" s="26">
        <f t="shared" si="40"/>
        <v>0</v>
      </c>
      <c r="N60" s="30">
        <f t="shared" si="41"/>
        <v>0</v>
      </c>
      <c r="O60" s="118">
        <f t="shared" si="42"/>
        <v>0</v>
      </c>
      <c r="P60" s="35"/>
      <c r="Q60" s="32"/>
      <c r="R60" s="32"/>
      <c r="S60" s="32"/>
      <c r="T60" s="32"/>
      <c r="U60" s="32"/>
      <c r="V60" s="32"/>
      <c r="W60" s="33"/>
      <c r="X60" s="33"/>
      <c r="Y60" s="33"/>
      <c r="Z60" s="33"/>
      <c r="AA60" s="34"/>
      <c r="AB60" s="31">
        <f t="shared" si="43"/>
        <v>0</v>
      </c>
      <c r="AC60" s="30">
        <f t="shared" si="44"/>
        <v>0</v>
      </c>
      <c r="AD60" s="26">
        <f t="shared" si="45"/>
        <v>0</v>
      </c>
      <c r="AE60" s="59">
        <f t="shared" si="46"/>
        <v>0</v>
      </c>
      <c r="AF60" s="35"/>
      <c r="AG60" s="32"/>
      <c r="AH60" s="32"/>
      <c r="AI60" s="32"/>
      <c r="AJ60" s="33"/>
      <c r="AK60" s="33"/>
      <c r="AL60" s="33"/>
      <c r="AM60" s="33"/>
      <c r="AN60" s="34"/>
      <c r="AO60" s="31">
        <f t="shared" si="47"/>
        <v>0</v>
      </c>
      <c r="AP60" s="30">
        <f t="shared" si="48"/>
        <v>0</v>
      </c>
      <c r="AQ60" s="26">
        <f t="shared" si="49"/>
        <v>0</v>
      </c>
      <c r="AR60" s="59">
        <f t="shared" si="50"/>
        <v>0</v>
      </c>
      <c r="AS60" s="35"/>
      <c r="AT60" s="32"/>
      <c r="AU60" s="32"/>
      <c r="AV60" s="33"/>
      <c r="AW60" s="33"/>
      <c r="AX60" s="33"/>
      <c r="AY60" s="33"/>
      <c r="AZ60" s="34"/>
      <c r="BA60" s="31">
        <f t="shared" si="51"/>
        <v>0</v>
      </c>
      <c r="BB60" s="30">
        <f t="shared" si="52"/>
        <v>0</v>
      </c>
      <c r="BC60" s="26">
        <f t="shared" si="53"/>
        <v>0</v>
      </c>
      <c r="BD60" s="59">
        <f t="shared" si="54"/>
        <v>0</v>
      </c>
      <c r="BE60" s="31"/>
      <c r="BF60" s="56"/>
      <c r="BG60" s="33"/>
      <c r="BH60" s="33"/>
      <c r="BI60" s="33"/>
      <c r="BJ60" s="33"/>
      <c r="BK60" s="33"/>
      <c r="BL60" s="77">
        <f t="shared" si="55"/>
        <v>0</v>
      </c>
      <c r="BM60" s="30">
        <f t="shared" si="56"/>
        <v>0</v>
      </c>
      <c r="BN60" s="26">
        <f t="shared" si="57"/>
        <v>0</v>
      </c>
      <c r="BO60" s="119">
        <f t="shared" si="58"/>
        <v>0</v>
      </c>
      <c r="BP60" s="120"/>
      <c r="BQ60" s="32"/>
      <c r="BR60" s="32"/>
      <c r="BS60" s="32"/>
      <c r="BT60" s="33"/>
      <c r="BU60" s="33"/>
      <c r="BV60" s="33"/>
      <c r="BW60" s="33"/>
      <c r="BX60" s="34"/>
      <c r="BY60" s="31">
        <f t="shared" si="59"/>
        <v>0</v>
      </c>
      <c r="BZ60" s="30">
        <f t="shared" si="60"/>
        <v>0</v>
      </c>
      <c r="CA60" s="26">
        <f t="shared" si="61"/>
        <v>0</v>
      </c>
      <c r="CB60" s="59">
        <f t="shared" si="62"/>
        <v>0</v>
      </c>
      <c r="CC60" s="35"/>
      <c r="CD60" s="32"/>
      <c r="CE60" s="33"/>
      <c r="CF60" s="33"/>
      <c r="CG60" s="33"/>
      <c r="CH60" s="33"/>
      <c r="CI60" s="34"/>
      <c r="CJ60" s="31">
        <f t="shared" si="63"/>
        <v>0</v>
      </c>
      <c r="CK60" s="30">
        <f t="shared" si="64"/>
        <v>0</v>
      </c>
      <c r="CL60" s="26">
        <f t="shared" si="65"/>
        <v>0</v>
      </c>
      <c r="CM60" s="59">
        <f t="shared" si="66"/>
        <v>0</v>
      </c>
      <c r="CN60" s="1"/>
      <c r="CO60" s="1"/>
      <c r="CP60" s="2"/>
      <c r="CQ60" s="2"/>
      <c r="CR60" s="2"/>
      <c r="CS60" s="2"/>
      <c r="CT60" s="2"/>
      <c r="CU60" s="79"/>
      <c r="CV60" s="14"/>
      <c r="CW60" s="6"/>
      <c r="CX60" s="48"/>
      <c r="CY60" s="1"/>
      <c r="CZ60" s="1"/>
      <c r="DA60" s="2"/>
      <c r="DB60" s="2"/>
      <c r="DC60" s="2"/>
      <c r="DD60" s="2"/>
      <c r="DE60" s="2"/>
      <c r="DF60" s="79"/>
      <c r="DG60" s="14"/>
      <c r="DH60" s="6"/>
      <c r="DI60" s="48"/>
      <c r="DJ60" s="1"/>
      <c r="DK60" s="1"/>
      <c r="DL60" s="2"/>
      <c r="DM60" s="2"/>
      <c r="DN60" s="2"/>
      <c r="DO60" s="2"/>
      <c r="DP60" s="2"/>
      <c r="DQ60" s="79"/>
      <c r="DR60" s="14"/>
      <c r="DS60" s="6"/>
      <c r="DT60" s="48"/>
      <c r="DU60" s="1"/>
      <c r="DV60" s="1"/>
      <c r="DW60" s="2"/>
      <c r="DX60" s="2"/>
      <c r="DY60" s="2"/>
      <c r="DZ60" s="2"/>
      <c r="EA60" s="2"/>
      <c r="EB60" s="79"/>
      <c r="EC60" s="14"/>
      <c r="ED60" s="6"/>
      <c r="EE60" s="48"/>
      <c r="EF60" s="1"/>
      <c r="EG60" s="1"/>
      <c r="EH60" s="2"/>
      <c r="EI60" s="2"/>
      <c r="EJ60" s="2"/>
      <c r="EK60" s="2"/>
      <c r="EL60" s="2"/>
      <c r="EM60" s="79"/>
      <c r="EN60" s="14"/>
      <c r="EO60" s="6"/>
      <c r="EP60" s="48"/>
      <c r="EQ60" s="1"/>
      <c r="ER60" s="1"/>
      <c r="ES60" s="2"/>
      <c r="ET60" s="2"/>
      <c r="EU60" s="2"/>
      <c r="EV60" s="2"/>
      <c r="EW60" s="2"/>
      <c r="EX60" s="79"/>
      <c r="EY60" s="14"/>
      <c r="EZ60" s="6"/>
      <c r="FA60" s="48"/>
      <c r="FB60" s="1"/>
      <c r="FC60" s="1"/>
      <c r="FD60" s="2"/>
      <c r="FE60" s="2"/>
      <c r="FF60" s="2"/>
      <c r="FG60" s="2"/>
      <c r="FH60" s="2"/>
      <c r="FI60" s="79"/>
      <c r="FJ60" s="14"/>
      <c r="FK60" s="6"/>
      <c r="FL60" s="48"/>
      <c r="FM60" s="1"/>
      <c r="FN60" s="1"/>
      <c r="FO60" s="2"/>
      <c r="FP60" s="2"/>
      <c r="FQ60" s="2"/>
      <c r="FR60" s="2"/>
      <c r="FS60" s="2"/>
      <c r="FT60" s="79"/>
      <c r="FU60" s="14"/>
      <c r="FV60" s="6"/>
      <c r="FW60" s="48"/>
      <c r="FX60" s="1"/>
      <c r="FY60" s="1"/>
      <c r="FZ60" s="2"/>
      <c r="GA60" s="2"/>
      <c r="GB60" s="2"/>
      <c r="GC60" s="2"/>
      <c r="GD60" s="2"/>
      <c r="GE60" s="79"/>
      <c r="GF60" s="14"/>
      <c r="GG60" s="6"/>
      <c r="GH60" s="48"/>
      <c r="GI60" s="1"/>
      <c r="GJ60" s="1"/>
      <c r="GK60" s="2"/>
      <c r="GL60" s="2"/>
      <c r="GM60" s="2"/>
      <c r="GN60" s="2"/>
      <c r="GO60" s="2"/>
      <c r="GP60" s="79"/>
      <c r="GQ60" s="14"/>
      <c r="GR60" s="6"/>
      <c r="GS60" s="48"/>
      <c r="GT60" s="1"/>
      <c r="GU60" s="1"/>
      <c r="GV60" s="2"/>
      <c r="GW60" s="2"/>
      <c r="GX60" s="2"/>
      <c r="GY60" s="2"/>
      <c r="GZ60" s="2"/>
      <c r="HA60" s="79"/>
      <c r="HB60" s="14"/>
      <c r="HC60" s="6"/>
      <c r="HD60" s="48"/>
      <c r="HE60" s="1"/>
      <c r="HF60" s="1"/>
      <c r="HG60" s="2"/>
      <c r="HH60" s="2"/>
      <c r="HI60" s="2"/>
      <c r="HJ60" s="2"/>
      <c r="HK60" s="2"/>
      <c r="HL60" s="79"/>
      <c r="HM60" s="14"/>
      <c r="HN60" s="6"/>
      <c r="HO60" s="48"/>
      <c r="HP60" s="1"/>
      <c r="HQ60" s="1"/>
      <c r="HR60" s="2"/>
      <c r="HS60" s="2"/>
      <c r="HT60" s="2"/>
      <c r="HU60" s="2"/>
      <c r="HV60" s="2"/>
      <c r="HW60" s="79"/>
      <c r="HX60" s="14"/>
      <c r="HY60" s="6"/>
      <c r="HZ60" s="48"/>
      <c r="IA60" s="1"/>
      <c r="IB60" s="1"/>
      <c r="IC60" s="2"/>
      <c r="ID60" s="2"/>
      <c r="IE60" s="2"/>
      <c r="IF60" s="2"/>
      <c r="IG60" s="2"/>
      <c r="IH60" s="79"/>
      <c r="II60" s="14"/>
      <c r="IJ60" s="6"/>
      <c r="IK60" s="48"/>
      <c r="IL60" s="49"/>
    </row>
    <row r="61" spans="1:246" ht="14.4" hidden="1" thickTop="1" thickBot="1" x14ac:dyDescent="0.3">
      <c r="A61" s="37">
        <v>34</v>
      </c>
      <c r="B61" s="28"/>
      <c r="C61" s="28"/>
      <c r="D61" s="29"/>
      <c r="E61" s="29"/>
      <c r="F61" s="58"/>
      <c r="G61" s="27" t="str">
        <f>IF(AND(OR($G$2="Y",$H$2="Y"),I61&lt;5,J61&lt;5),IF(AND(I61=I60,J61=J60),G60+1,1),"")</f>
        <v/>
      </c>
      <c r="H61" s="24" t="e">
        <f>IF(AND($H$2="Y",J61&gt;0,OR(AND(G61=1,#REF!=10),AND(G61=2,#REF!=20),AND(G61=3,#REF!=30),AND(G61=4,#REF!=40),AND(G61=5,#REF!=50),AND(G61=6,#REF!=60),AND(G61=7,G66=70),AND(G61=8,#REF!=80),AND(G61=9,G74=90),AND(G61=10,#REF!=100))),VLOOKUP(J61-1,SortLookup!$A$13:$B$16,2,FALSE),"")</f>
        <v>#REF!</v>
      </c>
      <c r="I61" s="38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142">
        <f t="shared" si="38"/>
        <v>0</v>
      </c>
      <c r="L61" s="77">
        <f t="shared" si="39"/>
        <v>0</v>
      </c>
      <c r="M61" s="26">
        <f t="shared" si="40"/>
        <v>0</v>
      </c>
      <c r="N61" s="30">
        <f t="shared" si="41"/>
        <v>0</v>
      </c>
      <c r="O61" s="118">
        <f t="shared" si="42"/>
        <v>0</v>
      </c>
      <c r="P61" s="35"/>
      <c r="Q61" s="32"/>
      <c r="R61" s="32"/>
      <c r="S61" s="32"/>
      <c r="T61" s="32"/>
      <c r="U61" s="32"/>
      <c r="V61" s="32"/>
      <c r="W61" s="33"/>
      <c r="X61" s="33"/>
      <c r="Y61" s="33"/>
      <c r="Z61" s="33"/>
      <c r="AA61" s="34"/>
      <c r="AB61" s="31">
        <f t="shared" si="43"/>
        <v>0</v>
      </c>
      <c r="AC61" s="30">
        <f t="shared" si="44"/>
        <v>0</v>
      </c>
      <c r="AD61" s="26">
        <f t="shared" si="45"/>
        <v>0</v>
      </c>
      <c r="AE61" s="59">
        <f t="shared" si="46"/>
        <v>0</v>
      </c>
      <c r="AF61" s="35"/>
      <c r="AG61" s="32"/>
      <c r="AH61" s="32"/>
      <c r="AI61" s="32"/>
      <c r="AJ61" s="33"/>
      <c r="AK61" s="33"/>
      <c r="AL61" s="33"/>
      <c r="AM61" s="33"/>
      <c r="AN61" s="34"/>
      <c r="AO61" s="31">
        <f t="shared" si="47"/>
        <v>0</v>
      </c>
      <c r="AP61" s="30">
        <f t="shared" si="48"/>
        <v>0</v>
      </c>
      <c r="AQ61" s="26">
        <f t="shared" si="49"/>
        <v>0</v>
      </c>
      <c r="AR61" s="59">
        <f t="shared" si="50"/>
        <v>0</v>
      </c>
      <c r="AS61" s="35"/>
      <c r="AT61" s="32"/>
      <c r="AU61" s="32"/>
      <c r="AV61" s="33"/>
      <c r="AW61" s="33"/>
      <c r="AX61" s="33"/>
      <c r="AY61" s="33"/>
      <c r="AZ61" s="34"/>
      <c r="BA61" s="31">
        <f t="shared" si="51"/>
        <v>0</v>
      </c>
      <c r="BB61" s="30">
        <f t="shared" si="52"/>
        <v>0</v>
      </c>
      <c r="BC61" s="26">
        <f t="shared" si="53"/>
        <v>0</v>
      </c>
      <c r="BD61" s="59">
        <f t="shared" si="54"/>
        <v>0</v>
      </c>
      <c r="BE61" s="31"/>
      <c r="BF61" s="56"/>
      <c r="BG61" s="33"/>
      <c r="BH61" s="33"/>
      <c r="BI61" s="33"/>
      <c r="BJ61" s="33"/>
      <c r="BK61" s="33"/>
      <c r="BL61" s="77">
        <f t="shared" si="55"/>
        <v>0</v>
      </c>
      <c r="BM61" s="30">
        <f t="shared" si="56"/>
        <v>0</v>
      </c>
      <c r="BN61" s="26">
        <f t="shared" si="57"/>
        <v>0</v>
      </c>
      <c r="BO61" s="119">
        <f t="shared" si="58"/>
        <v>0</v>
      </c>
      <c r="BP61" s="120"/>
      <c r="BQ61" s="32"/>
      <c r="BR61" s="32"/>
      <c r="BS61" s="32"/>
      <c r="BT61" s="33"/>
      <c r="BU61" s="33"/>
      <c r="BV61" s="33"/>
      <c r="BW61" s="33"/>
      <c r="BX61" s="34"/>
      <c r="BY61" s="31">
        <f t="shared" si="59"/>
        <v>0</v>
      </c>
      <c r="BZ61" s="30">
        <f t="shared" si="60"/>
        <v>0</v>
      </c>
      <c r="CA61" s="26">
        <f t="shared" si="61"/>
        <v>0</v>
      </c>
      <c r="CB61" s="59">
        <f t="shared" si="62"/>
        <v>0</v>
      </c>
      <c r="CC61" s="35"/>
      <c r="CD61" s="32"/>
      <c r="CE61" s="33"/>
      <c r="CF61" s="33"/>
      <c r="CG61" s="33"/>
      <c r="CH61" s="33"/>
      <c r="CI61" s="34"/>
      <c r="CJ61" s="31">
        <f t="shared" si="63"/>
        <v>0</v>
      </c>
      <c r="CK61" s="30">
        <f t="shared" si="64"/>
        <v>0</v>
      </c>
      <c r="CL61" s="26">
        <f t="shared" si="65"/>
        <v>0</v>
      </c>
      <c r="CM61" s="59">
        <f t="shared" si="66"/>
        <v>0</v>
      </c>
      <c r="IL61" s="49"/>
    </row>
    <row r="62" spans="1:246" ht="14.4" hidden="1" thickTop="1" thickBot="1" x14ac:dyDescent="0.3">
      <c r="A62" s="37">
        <v>35</v>
      </c>
      <c r="B62" s="81"/>
      <c r="C62" s="28"/>
      <c r="D62" s="29"/>
      <c r="E62" s="82"/>
      <c r="F62" s="83"/>
      <c r="G62" s="27" t="str">
        <f>IF(AND(OR($G$2="Y",$H$2="Y"),I62&lt;5,J62&lt;5),IF(AND(I62=#REF!,J62=#REF!),#REF!+1,1),"")</f>
        <v/>
      </c>
      <c r="H62" s="24" t="e">
        <f>IF(AND($H$2="Y",J62&gt;0,OR(AND(G62=1,#REF!=10),AND(G62=2,#REF!=20),AND(G62=3,#REF!=30),AND(G62=4,#REF!=40),AND(G62=5,#REF!=50),AND(G62=6,G82=60),AND(G62=7,#REF!=70),AND(G62=8,#REF!=80),AND(G62=9,#REF!=90),AND(G62=10,#REF!=100))),VLOOKUP(J62-1,SortLookup!$A$13:$B$16,2,FALSE),"")</f>
        <v>#REF!</v>
      </c>
      <c r="I62" s="38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142">
        <f t="shared" si="38"/>
        <v>0</v>
      </c>
      <c r="L62" s="77">
        <f t="shared" si="39"/>
        <v>0</v>
      </c>
      <c r="M62" s="26">
        <f t="shared" si="40"/>
        <v>0</v>
      </c>
      <c r="N62" s="30">
        <f t="shared" si="41"/>
        <v>0</v>
      </c>
      <c r="O62" s="118">
        <f t="shared" si="42"/>
        <v>0</v>
      </c>
      <c r="P62" s="35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4"/>
      <c r="AB62" s="31">
        <f t="shared" si="43"/>
        <v>0</v>
      </c>
      <c r="AC62" s="30">
        <f t="shared" si="44"/>
        <v>0</v>
      </c>
      <c r="AD62" s="26">
        <f t="shared" si="45"/>
        <v>0</v>
      </c>
      <c r="AE62" s="59">
        <f t="shared" si="46"/>
        <v>0</v>
      </c>
      <c r="AF62" s="35"/>
      <c r="AG62" s="32"/>
      <c r="AH62" s="32"/>
      <c r="AI62" s="32"/>
      <c r="AJ62" s="33"/>
      <c r="AK62" s="33"/>
      <c r="AL62" s="33"/>
      <c r="AM62" s="33"/>
      <c r="AN62" s="34"/>
      <c r="AO62" s="31">
        <f t="shared" si="47"/>
        <v>0</v>
      </c>
      <c r="AP62" s="30">
        <f t="shared" si="48"/>
        <v>0</v>
      </c>
      <c r="AQ62" s="26">
        <f t="shared" si="49"/>
        <v>0</v>
      </c>
      <c r="AR62" s="59">
        <f t="shared" si="50"/>
        <v>0</v>
      </c>
      <c r="AS62" s="35"/>
      <c r="AT62" s="32"/>
      <c r="AU62" s="32"/>
      <c r="AV62" s="33"/>
      <c r="AW62" s="33"/>
      <c r="AX62" s="33"/>
      <c r="AY62" s="33"/>
      <c r="AZ62" s="34"/>
      <c r="BA62" s="31">
        <f t="shared" si="51"/>
        <v>0</v>
      </c>
      <c r="BB62" s="30">
        <f t="shared" si="52"/>
        <v>0</v>
      </c>
      <c r="BC62" s="26">
        <f t="shared" si="53"/>
        <v>0</v>
      </c>
      <c r="BD62" s="59">
        <f t="shared" si="54"/>
        <v>0</v>
      </c>
      <c r="BE62" s="31"/>
      <c r="BF62" s="56"/>
      <c r="BG62" s="33"/>
      <c r="BH62" s="33"/>
      <c r="BI62" s="33"/>
      <c r="BJ62" s="33"/>
      <c r="BK62" s="33"/>
      <c r="BL62" s="77">
        <f t="shared" si="55"/>
        <v>0</v>
      </c>
      <c r="BM62" s="30">
        <f t="shared" si="56"/>
        <v>0</v>
      </c>
      <c r="BN62" s="26">
        <f t="shared" si="57"/>
        <v>0</v>
      </c>
      <c r="BO62" s="119">
        <f t="shared" si="58"/>
        <v>0</v>
      </c>
      <c r="BP62" s="120"/>
      <c r="BQ62" s="32"/>
      <c r="BR62" s="32"/>
      <c r="BS62" s="32"/>
      <c r="BT62" s="33"/>
      <c r="BU62" s="33"/>
      <c r="BV62" s="33"/>
      <c r="BW62" s="33"/>
      <c r="BX62" s="34"/>
      <c r="BY62" s="31">
        <f t="shared" si="59"/>
        <v>0</v>
      </c>
      <c r="BZ62" s="30">
        <f t="shared" si="60"/>
        <v>0</v>
      </c>
      <c r="CA62" s="26">
        <f t="shared" si="61"/>
        <v>0</v>
      </c>
      <c r="CB62" s="59">
        <f t="shared" si="62"/>
        <v>0</v>
      </c>
      <c r="CC62" s="35"/>
      <c r="CD62" s="32"/>
      <c r="CE62" s="33"/>
      <c r="CF62" s="33"/>
      <c r="CG62" s="33"/>
      <c r="CH62" s="33"/>
      <c r="CI62" s="34"/>
      <c r="CJ62" s="31">
        <f t="shared" si="63"/>
        <v>0</v>
      </c>
      <c r="CK62" s="30">
        <f t="shared" si="64"/>
        <v>0</v>
      </c>
      <c r="CL62" s="26">
        <f t="shared" si="65"/>
        <v>0</v>
      </c>
      <c r="CM62" s="59">
        <f t="shared" si="66"/>
        <v>0</v>
      </c>
      <c r="CN62" s="1"/>
      <c r="CO62" s="1"/>
      <c r="CP62" s="2"/>
      <c r="CQ62" s="2"/>
      <c r="CR62" s="2"/>
      <c r="CS62" s="2"/>
      <c r="CT62" s="2"/>
      <c r="CU62" s="79"/>
      <c r="CV62" s="14"/>
      <c r="CW62" s="6"/>
      <c r="CX62" s="48"/>
      <c r="CY62" s="1"/>
      <c r="CZ62" s="1"/>
      <c r="DA62" s="2"/>
      <c r="DB62" s="2"/>
      <c r="DC62" s="2"/>
      <c r="DD62" s="2"/>
      <c r="DE62" s="2"/>
      <c r="DF62" s="79"/>
      <c r="DG62" s="14"/>
      <c r="DH62" s="6"/>
      <c r="DI62" s="48"/>
      <c r="DJ62" s="1"/>
      <c r="DK62" s="1"/>
      <c r="DL62" s="2"/>
      <c r="DM62" s="2"/>
      <c r="DN62" s="2"/>
      <c r="DO62" s="2"/>
      <c r="DP62" s="2"/>
      <c r="DQ62" s="79"/>
      <c r="DR62" s="14"/>
      <c r="DS62" s="6"/>
      <c r="DT62" s="48"/>
      <c r="DU62" s="1"/>
      <c r="DV62" s="1"/>
      <c r="DW62" s="2"/>
      <c r="DX62" s="2"/>
      <c r="DY62" s="2"/>
      <c r="DZ62" s="2"/>
      <c r="EA62" s="2"/>
      <c r="EB62" s="79"/>
      <c r="EC62" s="14"/>
      <c r="ED62" s="6"/>
      <c r="EE62" s="48"/>
      <c r="EF62" s="1"/>
      <c r="EG62" s="1"/>
      <c r="EH62" s="2"/>
      <c r="EI62" s="2"/>
      <c r="EJ62" s="2"/>
      <c r="EK62" s="2"/>
      <c r="EL62" s="2"/>
      <c r="EM62" s="79"/>
      <c r="EN62" s="14"/>
      <c r="EO62" s="6"/>
      <c r="EP62" s="48"/>
      <c r="EQ62" s="1"/>
      <c r="ER62" s="1"/>
      <c r="ES62" s="2"/>
      <c r="ET62" s="2"/>
      <c r="EU62" s="2"/>
      <c r="EV62" s="2"/>
      <c r="EW62" s="2"/>
      <c r="EX62" s="79"/>
      <c r="EY62" s="14"/>
      <c r="EZ62" s="6"/>
      <c r="FA62" s="48"/>
      <c r="FB62" s="1"/>
      <c r="FC62" s="1"/>
      <c r="FD62" s="2"/>
      <c r="FE62" s="2"/>
      <c r="FF62" s="2"/>
      <c r="FG62" s="2"/>
      <c r="FH62" s="2"/>
      <c r="FI62" s="79"/>
      <c r="FJ62" s="14"/>
      <c r="FK62" s="6"/>
      <c r="FL62" s="48"/>
      <c r="FM62" s="1"/>
      <c r="FN62" s="1"/>
      <c r="FO62" s="2"/>
      <c r="FP62" s="2"/>
      <c r="FQ62" s="2"/>
      <c r="FR62" s="2"/>
      <c r="FS62" s="2"/>
      <c r="FT62" s="79"/>
      <c r="FU62" s="14"/>
      <c r="FV62" s="6"/>
      <c r="FW62" s="48"/>
      <c r="FX62" s="1"/>
      <c r="FY62" s="1"/>
      <c r="FZ62" s="2"/>
      <c r="GA62" s="2"/>
      <c r="GB62" s="2"/>
      <c r="GC62" s="2"/>
      <c r="GD62" s="2"/>
      <c r="GE62" s="79"/>
      <c r="GF62" s="14"/>
      <c r="GG62" s="6"/>
      <c r="GH62" s="48"/>
      <c r="GI62" s="1"/>
      <c r="GJ62" s="1"/>
      <c r="GK62" s="2"/>
      <c r="GL62" s="2"/>
      <c r="GM62" s="2"/>
      <c r="GN62" s="2"/>
      <c r="GO62" s="2"/>
      <c r="GP62" s="79"/>
      <c r="GQ62" s="14"/>
      <c r="GR62" s="6"/>
      <c r="GS62" s="48"/>
      <c r="GT62" s="1"/>
      <c r="GU62" s="1"/>
      <c r="GV62" s="2"/>
      <c r="GW62" s="2"/>
      <c r="GX62" s="2"/>
      <c r="GY62" s="2"/>
      <c r="GZ62" s="2"/>
      <c r="HA62" s="79"/>
      <c r="HB62" s="14"/>
      <c r="HC62" s="6"/>
      <c r="HD62" s="48"/>
      <c r="HE62" s="1"/>
      <c r="HF62" s="1"/>
      <c r="HG62" s="2"/>
      <c r="HH62" s="2"/>
      <c r="HI62" s="2"/>
      <c r="HJ62" s="2"/>
      <c r="HK62" s="2"/>
      <c r="HL62" s="79"/>
      <c r="HM62" s="14"/>
      <c r="HN62" s="6"/>
      <c r="HO62" s="48"/>
      <c r="HP62" s="1"/>
      <c r="HQ62" s="1"/>
      <c r="HR62" s="2"/>
      <c r="HS62" s="2"/>
      <c r="HT62" s="2"/>
      <c r="HU62" s="2"/>
      <c r="HV62" s="2"/>
      <c r="HW62" s="79"/>
      <c r="HX62" s="14"/>
      <c r="HY62" s="6"/>
      <c r="HZ62" s="48"/>
      <c r="IA62" s="1"/>
      <c r="IB62" s="1"/>
      <c r="IC62" s="2"/>
      <c r="ID62" s="2"/>
      <c r="IE62" s="2"/>
      <c r="IF62" s="2"/>
      <c r="IG62" s="2"/>
      <c r="IH62" s="79"/>
      <c r="II62" s="14"/>
      <c r="IJ62" s="6"/>
      <c r="IK62" s="48"/>
      <c r="IL62" s="49"/>
    </row>
    <row r="63" spans="1:246" ht="14.4" hidden="1" thickTop="1" thickBot="1" x14ac:dyDescent="0.3">
      <c r="A63" s="37">
        <v>36</v>
      </c>
      <c r="B63" s="28"/>
      <c r="C63" s="28"/>
      <c r="D63" s="29"/>
      <c r="E63" s="29"/>
      <c r="F63" s="58"/>
      <c r="G63" s="27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8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142">
        <f t="shared" si="38"/>
        <v>0</v>
      </c>
      <c r="L63" s="77">
        <f t="shared" si="39"/>
        <v>0</v>
      </c>
      <c r="M63" s="26">
        <f t="shared" si="40"/>
        <v>0</v>
      </c>
      <c r="N63" s="30">
        <f t="shared" si="41"/>
        <v>0</v>
      </c>
      <c r="O63" s="118">
        <f t="shared" si="42"/>
        <v>0</v>
      </c>
      <c r="P63" s="35"/>
      <c r="Q63" s="32"/>
      <c r="R63" s="32"/>
      <c r="S63" s="32"/>
      <c r="T63" s="32"/>
      <c r="U63" s="32"/>
      <c r="V63" s="32"/>
      <c r="W63" s="33"/>
      <c r="X63" s="33"/>
      <c r="Y63" s="33"/>
      <c r="Z63" s="33"/>
      <c r="AA63" s="34"/>
      <c r="AB63" s="31">
        <f t="shared" si="43"/>
        <v>0</v>
      </c>
      <c r="AC63" s="30">
        <f t="shared" si="44"/>
        <v>0</v>
      </c>
      <c r="AD63" s="26">
        <f t="shared" si="45"/>
        <v>0</v>
      </c>
      <c r="AE63" s="59">
        <f t="shared" si="46"/>
        <v>0</v>
      </c>
      <c r="AF63" s="35"/>
      <c r="AG63" s="32"/>
      <c r="AH63" s="32"/>
      <c r="AI63" s="32"/>
      <c r="AJ63" s="33"/>
      <c r="AK63" s="33"/>
      <c r="AL63" s="33"/>
      <c r="AM63" s="33"/>
      <c r="AN63" s="34"/>
      <c r="AO63" s="31">
        <f t="shared" si="47"/>
        <v>0</v>
      </c>
      <c r="AP63" s="30">
        <f t="shared" si="48"/>
        <v>0</v>
      </c>
      <c r="AQ63" s="26">
        <f t="shared" si="49"/>
        <v>0</v>
      </c>
      <c r="AR63" s="102">
        <f t="shared" si="50"/>
        <v>0</v>
      </c>
      <c r="AS63" s="35"/>
      <c r="AT63" s="32"/>
      <c r="AU63" s="32"/>
      <c r="AV63" s="33"/>
      <c r="AW63" s="33"/>
      <c r="AX63" s="33"/>
      <c r="AY63" s="33"/>
      <c r="AZ63" s="34"/>
      <c r="BA63" s="31">
        <f t="shared" si="51"/>
        <v>0</v>
      </c>
      <c r="BB63" s="30">
        <f t="shared" si="52"/>
        <v>0</v>
      </c>
      <c r="BC63" s="26">
        <f t="shared" si="53"/>
        <v>0</v>
      </c>
      <c r="BD63" s="59">
        <f t="shared" si="54"/>
        <v>0</v>
      </c>
      <c r="BE63" s="31"/>
      <c r="BF63" s="56"/>
      <c r="BG63" s="33"/>
      <c r="BH63" s="33"/>
      <c r="BI63" s="33"/>
      <c r="BJ63" s="33"/>
      <c r="BK63" s="33"/>
      <c r="BL63" s="77">
        <f t="shared" si="55"/>
        <v>0</v>
      </c>
      <c r="BM63" s="30">
        <f t="shared" si="56"/>
        <v>0</v>
      </c>
      <c r="BN63" s="26">
        <f t="shared" si="57"/>
        <v>0</v>
      </c>
      <c r="BO63" s="119">
        <f t="shared" si="58"/>
        <v>0</v>
      </c>
      <c r="BP63" s="120"/>
      <c r="BQ63" s="32"/>
      <c r="BR63" s="32"/>
      <c r="BS63" s="32"/>
      <c r="BT63" s="33"/>
      <c r="BU63" s="33"/>
      <c r="BV63" s="33"/>
      <c r="BW63" s="33"/>
      <c r="BX63" s="34"/>
      <c r="BY63" s="31">
        <f t="shared" si="59"/>
        <v>0</v>
      </c>
      <c r="BZ63" s="30">
        <f t="shared" si="60"/>
        <v>0</v>
      </c>
      <c r="CA63" s="26">
        <f t="shared" si="61"/>
        <v>0</v>
      </c>
      <c r="CB63" s="59">
        <f t="shared" si="62"/>
        <v>0</v>
      </c>
      <c r="CC63" s="35"/>
      <c r="CD63" s="32"/>
      <c r="CE63" s="33"/>
      <c r="CF63" s="33"/>
      <c r="CG63" s="33"/>
      <c r="CH63" s="33"/>
      <c r="CI63" s="34"/>
      <c r="CJ63" s="31">
        <f t="shared" si="63"/>
        <v>0</v>
      </c>
      <c r="CK63" s="30">
        <f t="shared" si="64"/>
        <v>0</v>
      </c>
      <c r="CL63" s="26">
        <f t="shared" si="65"/>
        <v>0</v>
      </c>
      <c r="CM63" s="59">
        <f t="shared" si="66"/>
        <v>0</v>
      </c>
      <c r="CN63" s="1"/>
      <c r="CO63" s="1"/>
      <c r="CP63" s="2"/>
      <c r="CQ63" s="2"/>
      <c r="CR63" s="2"/>
      <c r="CS63" s="2"/>
      <c r="CT63" s="2"/>
      <c r="CU63" s="79"/>
      <c r="CV63" s="14"/>
      <c r="CW63" s="6"/>
      <c r="CX63" s="48"/>
      <c r="CY63" s="1"/>
      <c r="CZ63" s="1"/>
      <c r="DA63" s="2"/>
      <c r="DB63" s="2"/>
      <c r="DC63" s="2"/>
      <c r="DD63" s="2"/>
      <c r="DE63" s="2"/>
      <c r="DF63" s="79"/>
      <c r="DG63" s="14"/>
      <c r="DH63" s="6"/>
      <c r="DI63" s="48"/>
      <c r="DJ63" s="1"/>
      <c r="DK63" s="1"/>
      <c r="DL63" s="2"/>
      <c r="DM63" s="2"/>
      <c r="DN63" s="2"/>
      <c r="DO63" s="2"/>
      <c r="DP63" s="2"/>
      <c r="DQ63" s="79"/>
      <c r="DR63" s="14"/>
      <c r="DS63" s="6"/>
      <c r="DT63" s="48"/>
      <c r="DU63" s="1"/>
      <c r="DV63" s="1"/>
      <c r="DW63" s="2"/>
      <c r="DX63" s="2"/>
      <c r="DY63" s="2"/>
      <c r="DZ63" s="2"/>
      <c r="EA63" s="2"/>
      <c r="EB63" s="79"/>
      <c r="EC63" s="14"/>
      <c r="ED63" s="6"/>
      <c r="EE63" s="48"/>
      <c r="EF63" s="1"/>
      <c r="EG63" s="1"/>
      <c r="EH63" s="2"/>
      <c r="EI63" s="2"/>
      <c r="EJ63" s="2"/>
      <c r="EK63" s="2"/>
      <c r="EL63" s="2"/>
      <c r="EM63" s="79"/>
      <c r="EN63" s="14"/>
      <c r="EO63" s="6"/>
      <c r="EP63" s="48"/>
      <c r="EQ63" s="1"/>
      <c r="ER63" s="1"/>
      <c r="ES63" s="2"/>
      <c r="ET63" s="2"/>
      <c r="EU63" s="2"/>
      <c r="EV63" s="2"/>
      <c r="EW63" s="2"/>
      <c r="EX63" s="79"/>
      <c r="EY63" s="14"/>
      <c r="EZ63" s="6"/>
      <c r="FA63" s="48"/>
      <c r="FB63" s="1"/>
      <c r="FC63" s="1"/>
      <c r="FD63" s="2"/>
      <c r="FE63" s="2"/>
      <c r="FF63" s="2"/>
      <c r="FG63" s="2"/>
      <c r="FH63" s="2"/>
      <c r="FI63" s="79"/>
      <c r="FJ63" s="14"/>
      <c r="FK63" s="6"/>
      <c r="FL63" s="48"/>
      <c r="FM63" s="1"/>
      <c r="FN63" s="1"/>
      <c r="FO63" s="2"/>
      <c r="FP63" s="2"/>
      <c r="FQ63" s="2"/>
      <c r="FR63" s="2"/>
      <c r="FS63" s="2"/>
      <c r="FT63" s="79"/>
      <c r="FU63" s="14"/>
      <c r="FV63" s="6"/>
      <c r="FW63" s="48"/>
      <c r="FX63" s="1"/>
      <c r="FY63" s="1"/>
      <c r="FZ63" s="2"/>
      <c r="GA63" s="2"/>
      <c r="GB63" s="2"/>
      <c r="GC63" s="2"/>
      <c r="GD63" s="2"/>
      <c r="GE63" s="79"/>
      <c r="GF63" s="14"/>
      <c r="GG63" s="6"/>
      <c r="GH63" s="48"/>
      <c r="GI63" s="1"/>
      <c r="GJ63" s="1"/>
      <c r="GK63" s="2"/>
      <c r="GL63" s="2"/>
      <c r="GM63" s="2"/>
      <c r="GN63" s="2"/>
      <c r="GO63" s="2"/>
      <c r="GP63" s="79"/>
      <c r="GQ63" s="14"/>
      <c r="GR63" s="6"/>
      <c r="GS63" s="48"/>
      <c r="GT63" s="1"/>
      <c r="GU63" s="1"/>
      <c r="GV63" s="2"/>
      <c r="GW63" s="2"/>
      <c r="GX63" s="2"/>
      <c r="GY63" s="2"/>
      <c r="GZ63" s="2"/>
      <c r="HA63" s="79"/>
      <c r="HB63" s="14"/>
      <c r="HC63" s="6"/>
      <c r="HD63" s="48"/>
      <c r="HE63" s="1"/>
      <c r="HF63" s="1"/>
      <c r="HG63" s="2"/>
      <c r="HH63" s="2"/>
      <c r="HI63" s="2"/>
      <c r="HJ63" s="2"/>
      <c r="HK63" s="2"/>
      <c r="HL63" s="79"/>
      <c r="HM63" s="14"/>
      <c r="HN63" s="6"/>
      <c r="HO63" s="48"/>
      <c r="HP63" s="1"/>
      <c r="HQ63" s="1"/>
      <c r="HR63" s="2"/>
      <c r="HS63" s="2"/>
      <c r="HT63" s="2"/>
      <c r="HU63" s="2"/>
      <c r="HV63" s="2"/>
      <c r="HW63" s="79"/>
      <c r="HX63" s="14"/>
      <c r="HY63" s="6"/>
      <c r="HZ63" s="48"/>
      <c r="IA63" s="1"/>
      <c r="IB63" s="1"/>
      <c r="IC63" s="2"/>
      <c r="ID63" s="2"/>
      <c r="IE63" s="2"/>
      <c r="IF63" s="2"/>
      <c r="IG63" s="2"/>
      <c r="IH63" s="79"/>
      <c r="II63" s="14"/>
      <c r="IJ63" s="6"/>
      <c r="IK63" s="48"/>
      <c r="IL63" s="49"/>
    </row>
    <row r="64" spans="1:246" ht="14.4" hidden="1" thickTop="1" thickBot="1" x14ac:dyDescent="0.3">
      <c r="A64" s="37">
        <v>37</v>
      </c>
      <c r="B64" s="28"/>
      <c r="C64" s="28"/>
      <c r="D64" s="29"/>
      <c r="E64" s="29"/>
      <c r="F64" s="58"/>
      <c r="G64" s="27" t="str">
        <f>IF(AND(OR($G$2="Y",$H$2="Y"),I64&lt;5,J64&lt;5),IF(AND(I64=I63,J64=J63),G63+1,1),"")</f>
        <v/>
      </c>
      <c r="H64" s="24" t="e">
        <f>IF(AND($H$2="Y",J64&gt;0,OR(AND(G64=1,#REF!=10),AND(G64=2,#REF!=20),AND(G64=3,#REF!=30),AND(G64=4,#REF!=40),AND(G64=5,#REF!=50),AND(G64=6,#REF!=60),AND(G64=7,G69=70),AND(G64=8,#REF!=80),AND(G64=9,G77=90),AND(G64=10,#REF!=100))),VLOOKUP(J64-1,SortLookup!$A$13:$B$16,2,FALSE),"")</f>
        <v>#REF!</v>
      </c>
      <c r="I64" s="38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142">
        <f t="shared" si="38"/>
        <v>0</v>
      </c>
      <c r="L64" s="77">
        <f t="shared" si="39"/>
        <v>0</v>
      </c>
      <c r="M64" s="26">
        <f t="shared" si="40"/>
        <v>0</v>
      </c>
      <c r="N64" s="30">
        <f t="shared" si="41"/>
        <v>0</v>
      </c>
      <c r="O64" s="118">
        <f t="shared" si="42"/>
        <v>0</v>
      </c>
      <c r="P64" s="35"/>
      <c r="Q64" s="32"/>
      <c r="R64" s="32"/>
      <c r="S64" s="32"/>
      <c r="T64" s="32"/>
      <c r="U64" s="32"/>
      <c r="V64" s="32"/>
      <c r="W64" s="33"/>
      <c r="X64" s="33"/>
      <c r="Y64" s="33"/>
      <c r="Z64" s="33"/>
      <c r="AA64" s="34"/>
      <c r="AB64" s="31">
        <f t="shared" si="43"/>
        <v>0</v>
      </c>
      <c r="AC64" s="30">
        <f t="shared" si="44"/>
        <v>0</v>
      </c>
      <c r="AD64" s="26">
        <f t="shared" si="45"/>
        <v>0</v>
      </c>
      <c r="AE64" s="59">
        <f t="shared" si="46"/>
        <v>0</v>
      </c>
      <c r="AF64" s="35"/>
      <c r="AG64" s="32"/>
      <c r="AH64" s="32"/>
      <c r="AI64" s="32"/>
      <c r="AJ64" s="33"/>
      <c r="AK64" s="33"/>
      <c r="AL64" s="33"/>
      <c r="AM64" s="33"/>
      <c r="AN64" s="34"/>
      <c r="AO64" s="31">
        <f t="shared" si="47"/>
        <v>0</v>
      </c>
      <c r="AP64" s="30">
        <f t="shared" si="48"/>
        <v>0</v>
      </c>
      <c r="AQ64" s="26">
        <f t="shared" si="49"/>
        <v>0</v>
      </c>
      <c r="AR64" s="59">
        <f t="shared" si="50"/>
        <v>0</v>
      </c>
      <c r="AS64" s="35"/>
      <c r="AT64" s="32"/>
      <c r="AU64" s="32"/>
      <c r="AV64" s="33"/>
      <c r="AW64" s="33"/>
      <c r="AX64" s="33"/>
      <c r="AY64" s="33"/>
      <c r="AZ64" s="34"/>
      <c r="BA64" s="31">
        <f t="shared" si="51"/>
        <v>0</v>
      </c>
      <c r="BB64" s="30">
        <f t="shared" si="52"/>
        <v>0</v>
      </c>
      <c r="BC64" s="26">
        <f t="shared" si="53"/>
        <v>0</v>
      </c>
      <c r="BD64" s="59">
        <f t="shared" si="54"/>
        <v>0</v>
      </c>
      <c r="BE64" s="31"/>
      <c r="BF64" s="56"/>
      <c r="BG64" s="33"/>
      <c r="BH64" s="33"/>
      <c r="BI64" s="33"/>
      <c r="BJ64" s="33"/>
      <c r="BK64" s="33"/>
      <c r="BL64" s="77">
        <f t="shared" si="55"/>
        <v>0</v>
      </c>
      <c r="BM64" s="30">
        <f t="shared" si="56"/>
        <v>0</v>
      </c>
      <c r="BN64" s="26">
        <f t="shared" si="57"/>
        <v>0</v>
      </c>
      <c r="BO64" s="119">
        <f t="shared" si="58"/>
        <v>0</v>
      </c>
      <c r="BP64" s="120"/>
      <c r="BQ64" s="32"/>
      <c r="BR64" s="32"/>
      <c r="BS64" s="32"/>
      <c r="BT64" s="33"/>
      <c r="BU64" s="33"/>
      <c r="BV64" s="33"/>
      <c r="BW64" s="33"/>
      <c r="BX64" s="34"/>
      <c r="BY64" s="31">
        <f t="shared" si="59"/>
        <v>0</v>
      </c>
      <c r="BZ64" s="30">
        <f t="shared" si="60"/>
        <v>0</v>
      </c>
      <c r="CA64" s="26">
        <f t="shared" si="61"/>
        <v>0</v>
      </c>
      <c r="CB64" s="59">
        <f t="shared" si="62"/>
        <v>0</v>
      </c>
      <c r="CC64" s="35"/>
      <c r="CD64" s="32"/>
      <c r="CE64" s="33"/>
      <c r="CF64" s="33"/>
      <c r="CG64" s="33"/>
      <c r="CH64" s="33"/>
      <c r="CI64" s="34"/>
      <c r="CJ64" s="31">
        <f t="shared" si="63"/>
        <v>0</v>
      </c>
      <c r="CK64" s="30">
        <f t="shared" si="64"/>
        <v>0</v>
      </c>
      <c r="CL64" s="26">
        <f t="shared" si="65"/>
        <v>0</v>
      </c>
      <c r="CM64" s="59">
        <f t="shared" si="66"/>
        <v>0</v>
      </c>
      <c r="CX64" s="4"/>
      <c r="CY64" s="4"/>
      <c r="DI64" s="4"/>
      <c r="DJ64" s="4"/>
      <c r="DT64" s="4"/>
      <c r="DU64" s="4"/>
      <c r="EE64" s="4"/>
      <c r="EF64" s="4"/>
      <c r="EP64" s="4"/>
      <c r="EQ64" s="4"/>
      <c r="FA64" s="4"/>
      <c r="FB64" s="4"/>
      <c r="FL64" s="4"/>
      <c r="FM64" s="4"/>
      <c r="FW64" s="4"/>
      <c r="FX64" s="4"/>
      <c r="GH64" s="4"/>
      <c r="GI64" s="4"/>
      <c r="GS64" s="4"/>
      <c r="GT64" s="4"/>
      <c r="HD64" s="4"/>
      <c r="HE64" s="4"/>
      <c r="HO64" s="4"/>
      <c r="HP64" s="4"/>
      <c r="HZ64" s="4"/>
      <c r="IA64" s="4"/>
      <c r="IL64" s="49"/>
    </row>
    <row r="65" spans="1:246" ht="14.4" hidden="1" thickTop="1" thickBot="1" x14ac:dyDescent="0.3">
      <c r="A65" s="37">
        <v>38</v>
      </c>
      <c r="B65" s="28"/>
      <c r="C65" s="28"/>
      <c r="D65" s="29"/>
      <c r="E65" s="29"/>
      <c r="F65" s="58"/>
      <c r="G65" s="27" t="str">
        <f>IF(AND(OR($G$2="Y",$H$2="Y"),I65&lt;5,J65&lt;5),IF(AND(I65=#REF!,J65=#REF!),#REF!+1,1),"")</f>
        <v/>
      </c>
      <c r="H65" s="24" t="e">
        <f>IF(AND($H$2="Y",J65&gt;0,OR(AND(G65=1,#REF!=10),AND(G65=2,#REF!=20),AND(G65=3,#REF!=30),AND(G65=4,#REF!=40),AND(G65=5,#REF!=50),AND(G65=6,#REF!=60),AND(G65=7,#REF!=70),AND(G65=8,#REF!=80),AND(G65=9,G76=90),AND(G65=10,#REF!=100))),VLOOKUP(J65-1,SortLookup!$A$13:$B$16,2,FALSE),"")</f>
        <v>#REF!</v>
      </c>
      <c r="I65" s="38" t="str">
        <f>IF(ISNA(VLOOKUP(E65,SortLookup!$A$1:$B$5,2,FALSE))," ",VLOOKUP(E65,SortLookup!$A$1:$B$5,2,FALSE))</f>
        <v xml:space="preserve"> </v>
      </c>
      <c r="J65" s="25" t="str">
        <f>IF(ISNA(VLOOKUP(F65,SortLookup!$A$7:$B$11,2,FALSE))," ",VLOOKUP(F65,SortLookup!$A$7:$B$11,2,FALSE))</f>
        <v xml:space="preserve"> </v>
      </c>
      <c r="K65" s="142">
        <f t="shared" si="38"/>
        <v>0</v>
      </c>
      <c r="L65" s="77">
        <f t="shared" si="39"/>
        <v>0</v>
      </c>
      <c r="M65" s="26">
        <f t="shared" si="40"/>
        <v>0</v>
      </c>
      <c r="N65" s="30">
        <f t="shared" si="41"/>
        <v>0</v>
      </c>
      <c r="O65" s="118">
        <f t="shared" si="42"/>
        <v>0</v>
      </c>
      <c r="P65" s="35"/>
      <c r="Q65" s="32"/>
      <c r="R65" s="32"/>
      <c r="S65" s="32"/>
      <c r="T65" s="32"/>
      <c r="U65" s="32"/>
      <c r="V65" s="32"/>
      <c r="W65" s="33"/>
      <c r="X65" s="33"/>
      <c r="Y65" s="33"/>
      <c r="Z65" s="33"/>
      <c r="AA65" s="34"/>
      <c r="AB65" s="31">
        <f t="shared" si="43"/>
        <v>0</v>
      </c>
      <c r="AC65" s="30">
        <f t="shared" si="44"/>
        <v>0</v>
      </c>
      <c r="AD65" s="26">
        <f t="shared" si="45"/>
        <v>0</v>
      </c>
      <c r="AE65" s="59">
        <f t="shared" si="46"/>
        <v>0</v>
      </c>
      <c r="AF65" s="35"/>
      <c r="AG65" s="32"/>
      <c r="AH65" s="32"/>
      <c r="AI65" s="32"/>
      <c r="AJ65" s="33"/>
      <c r="AK65" s="33"/>
      <c r="AL65" s="33"/>
      <c r="AM65" s="33"/>
      <c r="AN65" s="34"/>
      <c r="AO65" s="31">
        <f t="shared" si="47"/>
        <v>0</v>
      </c>
      <c r="AP65" s="30">
        <f t="shared" si="48"/>
        <v>0</v>
      </c>
      <c r="AQ65" s="26">
        <f t="shared" si="49"/>
        <v>0</v>
      </c>
      <c r="AR65" s="59">
        <f t="shared" si="50"/>
        <v>0</v>
      </c>
      <c r="AS65" s="35"/>
      <c r="AT65" s="32"/>
      <c r="AU65" s="32"/>
      <c r="AV65" s="33"/>
      <c r="AW65" s="33"/>
      <c r="AX65" s="33"/>
      <c r="AY65" s="33"/>
      <c r="AZ65" s="34"/>
      <c r="BA65" s="31">
        <f t="shared" si="51"/>
        <v>0</v>
      </c>
      <c r="BB65" s="30">
        <f t="shared" si="52"/>
        <v>0</v>
      </c>
      <c r="BC65" s="26">
        <f t="shared" si="53"/>
        <v>0</v>
      </c>
      <c r="BD65" s="59">
        <f t="shared" si="54"/>
        <v>0</v>
      </c>
      <c r="BE65" s="31"/>
      <c r="BF65" s="56"/>
      <c r="BG65" s="33"/>
      <c r="BH65" s="33"/>
      <c r="BI65" s="33"/>
      <c r="BJ65" s="33"/>
      <c r="BK65" s="33"/>
      <c r="BL65" s="77">
        <f t="shared" si="55"/>
        <v>0</v>
      </c>
      <c r="BM65" s="30">
        <f t="shared" si="56"/>
        <v>0</v>
      </c>
      <c r="BN65" s="26">
        <f t="shared" si="57"/>
        <v>0</v>
      </c>
      <c r="BO65" s="119">
        <f t="shared" si="58"/>
        <v>0</v>
      </c>
      <c r="BP65" s="120"/>
      <c r="BQ65" s="32"/>
      <c r="BR65" s="32"/>
      <c r="BS65" s="32"/>
      <c r="BT65" s="33"/>
      <c r="BU65" s="33"/>
      <c r="BV65" s="33"/>
      <c r="BW65" s="33"/>
      <c r="BX65" s="34"/>
      <c r="BY65" s="31">
        <f t="shared" si="59"/>
        <v>0</v>
      </c>
      <c r="BZ65" s="30">
        <f t="shared" si="60"/>
        <v>0</v>
      </c>
      <c r="CA65" s="26">
        <f t="shared" si="61"/>
        <v>0</v>
      </c>
      <c r="CB65" s="59">
        <f t="shared" si="62"/>
        <v>0</v>
      </c>
      <c r="CC65" s="35"/>
      <c r="CD65" s="32"/>
      <c r="CE65" s="33"/>
      <c r="CF65" s="33"/>
      <c r="CG65" s="33"/>
      <c r="CH65" s="33"/>
      <c r="CI65" s="34"/>
      <c r="CJ65" s="31">
        <f t="shared" si="63"/>
        <v>0</v>
      </c>
      <c r="CK65" s="30">
        <f t="shared" si="64"/>
        <v>0</v>
      </c>
      <c r="CL65" s="26">
        <f t="shared" si="65"/>
        <v>0</v>
      </c>
      <c r="CM65" s="59">
        <f t="shared" si="66"/>
        <v>0</v>
      </c>
      <c r="CN65" s="1"/>
      <c r="CO65" s="1"/>
      <c r="CP65" s="2"/>
      <c r="CQ65" s="2"/>
      <c r="CR65" s="2"/>
      <c r="CS65" s="2"/>
      <c r="CT65" s="2"/>
      <c r="CU65" s="79"/>
      <c r="CV65" s="14"/>
      <c r="CW65" s="6"/>
      <c r="CX65" s="48"/>
      <c r="CY65" s="1"/>
      <c r="CZ65" s="1"/>
      <c r="DA65" s="2"/>
      <c r="DB65" s="2"/>
      <c r="DC65" s="2"/>
      <c r="DD65" s="2"/>
      <c r="DE65" s="2"/>
      <c r="DF65" s="79"/>
      <c r="DG65" s="14"/>
      <c r="DH65" s="6"/>
      <c r="DI65" s="48"/>
      <c r="DJ65" s="1"/>
      <c r="DK65" s="1"/>
      <c r="DL65" s="2"/>
      <c r="DM65" s="2"/>
      <c r="DN65" s="2"/>
      <c r="DO65" s="2"/>
      <c r="DP65" s="2"/>
      <c r="DQ65" s="79"/>
      <c r="DR65" s="14"/>
      <c r="DS65" s="6"/>
      <c r="DT65" s="48"/>
      <c r="DU65" s="1"/>
      <c r="DV65" s="1"/>
      <c r="DW65" s="2"/>
      <c r="DX65" s="2"/>
      <c r="DY65" s="2"/>
      <c r="DZ65" s="2"/>
      <c r="EA65" s="2"/>
      <c r="EB65" s="79"/>
      <c r="EC65" s="14"/>
      <c r="ED65" s="6"/>
      <c r="EE65" s="48"/>
      <c r="EF65" s="1"/>
      <c r="EG65" s="1"/>
      <c r="EH65" s="2"/>
      <c r="EI65" s="2"/>
      <c r="EJ65" s="2"/>
      <c r="EK65" s="2"/>
      <c r="EL65" s="2"/>
      <c r="EM65" s="79"/>
      <c r="EN65" s="14"/>
      <c r="EO65" s="6"/>
      <c r="EP65" s="48"/>
      <c r="EQ65" s="1"/>
      <c r="ER65" s="1"/>
      <c r="ES65" s="2"/>
      <c r="ET65" s="2"/>
      <c r="EU65" s="2"/>
      <c r="EV65" s="2"/>
      <c r="EW65" s="2"/>
      <c r="EX65" s="79"/>
      <c r="EY65" s="14"/>
      <c r="EZ65" s="6"/>
      <c r="FA65" s="48"/>
      <c r="FB65" s="1"/>
      <c r="FC65" s="1"/>
      <c r="FD65" s="2"/>
      <c r="FE65" s="2"/>
      <c r="FF65" s="2"/>
      <c r="FG65" s="2"/>
      <c r="FH65" s="2"/>
      <c r="FI65" s="79"/>
      <c r="FJ65" s="14"/>
      <c r="FK65" s="6"/>
      <c r="FL65" s="48"/>
      <c r="FM65" s="1"/>
      <c r="FN65" s="1"/>
      <c r="FO65" s="2"/>
      <c r="FP65" s="2"/>
      <c r="FQ65" s="2"/>
      <c r="FR65" s="2"/>
      <c r="FS65" s="2"/>
      <c r="FT65" s="79"/>
      <c r="FU65" s="14"/>
      <c r="FV65" s="6"/>
      <c r="FW65" s="48"/>
      <c r="FX65" s="1"/>
      <c r="FY65" s="1"/>
      <c r="FZ65" s="2"/>
      <c r="GA65" s="2"/>
      <c r="GB65" s="2"/>
      <c r="GC65" s="2"/>
      <c r="GD65" s="2"/>
      <c r="GE65" s="79"/>
      <c r="GF65" s="14"/>
      <c r="GG65" s="6"/>
      <c r="GH65" s="48"/>
      <c r="GI65" s="1"/>
      <c r="GJ65" s="1"/>
      <c r="GK65" s="2"/>
      <c r="GL65" s="2"/>
      <c r="GM65" s="2"/>
      <c r="GN65" s="2"/>
      <c r="GO65" s="2"/>
      <c r="GP65" s="79"/>
      <c r="GQ65" s="14"/>
      <c r="GR65" s="6"/>
      <c r="GS65" s="48"/>
      <c r="GT65" s="1"/>
      <c r="GU65" s="1"/>
      <c r="GV65" s="2"/>
      <c r="GW65" s="2"/>
      <c r="GX65" s="2"/>
      <c r="GY65" s="2"/>
      <c r="GZ65" s="2"/>
      <c r="HA65" s="79"/>
      <c r="HB65" s="14"/>
      <c r="HC65" s="6"/>
      <c r="HD65" s="48"/>
      <c r="HE65" s="1"/>
      <c r="HF65" s="1"/>
      <c r="HG65" s="2"/>
      <c r="HH65" s="2"/>
      <c r="HI65" s="2"/>
      <c r="HJ65" s="2"/>
      <c r="HK65" s="2"/>
      <c r="HL65" s="79"/>
      <c r="HM65" s="14"/>
      <c r="HN65" s="6"/>
      <c r="HO65" s="48"/>
      <c r="HP65" s="1"/>
      <c r="HQ65" s="1"/>
      <c r="HR65" s="2"/>
      <c r="HS65" s="2"/>
      <c r="HT65" s="2"/>
      <c r="HU65" s="2"/>
      <c r="HV65" s="2"/>
      <c r="HW65" s="79"/>
      <c r="HX65" s="14"/>
      <c r="HY65" s="6"/>
      <c r="HZ65" s="48"/>
      <c r="IA65" s="1"/>
      <c r="IB65" s="1"/>
      <c r="IC65" s="2"/>
      <c r="ID65" s="2"/>
      <c r="IE65" s="2"/>
      <c r="IF65" s="2"/>
      <c r="IG65" s="2"/>
      <c r="IH65" s="79"/>
      <c r="II65" s="14"/>
      <c r="IJ65" s="6"/>
      <c r="IK65" s="48"/>
      <c r="IL65" s="49"/>
    </row>
    <row r="66" spans="1:246" ht="14.4" hidden="1" thickTop="1" thickBot="1" x14ac:dyDescent="0.3">
      <c r="A66" s="37">
        <v>39</v>
      </c>
      <c r="B66" s="28"/>
      <c r="C66" s="28"/>
      <c r="D66" s="29"/>
      <c r="E66" s="29"/>
      <c r="F66" s="58"/>
      <c r="G66" s="27" t="str">
        <f>IF(AND(OR($G$2="Y",$H$2="Y"),I66&lt;5,J66&lt;5),IF(AND(I66=I65,J66=J65),G65+1,1),"")</f>
        <v/>
      </c>
      <c r="H66" s="24" t="e">
        <f>IF(AND($H$2="Y",J66&gt;0,OR(AND(G66=1,#REF!=10),AND(G66=2,#REF!=20),AND(G66=3,#REF!=30),AND(G66=4,#REF!=40),AND(G66=5,#REF!=50),AND(G66=6,#REF!=60),AND(G66=7,G71=70),AND(G66=8,#REF!=80),AND(G66=9,#REF!=90),AND(G66=10,#REF!=100))),VLOOKUP(J66-1,SortLookup!$A$13:$B$16,2,FALSE),"")</f>
        <v>#REF!</v>
      </c>
      <c r="I66" s="38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142">
        <f t="shared" si="38"/>
        <v>0</v>
      </c>
      <c r="L66" s="77">
        <f t="shared" si="39"/>
        <v>0</v>
      </c>
      <c r="M66" s="26">
        <f t="shared" si="40"/>
        <v>0</v>
      </c>
      <c r="N66" s="30">
        <f t="shared" si="41"/>
        <v>0</v>
      </c>
      <c r="O66" s="118">
        <f t="shared" si="42"/>
        <v>0</v>
      </c>
      <c r="P66" s="35"/>
      <c r="Q66" s="32"/>
      <c r="R66" s="32"/>
      <c r="S66" s="32"/>
      <c r="T66" s="32"/>
      <c r="U66" s="32"/>
      <c r="V66" s="32"/>
      <c r="W66" s="33"/>
      <c r="X66" s="33"/>
      <c r="Y66" s="33"/>
      <c r="Z66" s="33"/>
      <c r="AA66" s="34"/>
      <c r="AB66" s="31">
        <f t="shared" si="43"/>
        <v>0</v>
      </c>
      <c r="AC66" s="30">
        <f t="shared" si="44"/>
        <v>0</v>
      </c>
      <c r="AD66" s="26">
        <f t="shared" si="45"/>
        <v>0</v>
      </c>
      <c r="AE66" s="59">
        <f t="shared" si="46"/>
        <v>0</v>
      </c>
      <c r="AF66" s="35"/>
      <c r="AG66" s="32"/>
      <c r="AH66" s="32"/>
      <c r="AI66" s="32"/>
      <c r="AJ66" s="33"/>
      <c r="AK66" s="33"/>
      <c r="AL66" s="33"/>
      <c r="AM66" s="33"/>
      <c r="AN66" s="34"/>
      <c r="AO66" s="31">
        <f t="shared" si="47"/>
        <v>0</v>
      </c>
      <c r="AP66" s="30">
        <f t="shared" si="48"/>
        <v>0</v>
      </c>
      <c r="AQ66" s="26">
        <f t="shared" si="49"/>
        <v>0</v>
      </c>
      <c r="AR66" s="59">
        <f t="shared" si="50"/>
        <v>0</v>
      </c>
      <c r="AS66" s="35"/>
      <c r="AT66" s="32"/>
      <c r="AU66" s="32"/>
      <c r="AV66" s="33"/>
      <c r="AW66" s="33"/>
      <c r="AX66" s="33"/>
      <c r="AY66" s="33"/>
      <c r="AZ66" s="34"/>
      <c r="BA66" s="31">
        <f t="shared" si="51"/>
        <v>0</v>
      </c>
      <c r="BB66" s="30">
        <f t="shared" si="52"/>
        <v>0</v>
      </c>
      <c r="BC66" s="26">
        <f t="shared" si="53"/>
        <v>0</v>
      </c>
      <c r="BD66" s="59">
        <f t="shared" si="54"/>
        <v>0</v>
      </c>
      <c r="BE66" s="31"/>
      <c r="BF66" s="56"/>
      <c r="BG66" s="33"/>
      <c r="BH66" s="33"/>
      <c r="BI66" s="33"/>
      <c r="BJ66" s="33"/>
      <c r="BK66" s="33"/>
      <c r="BL66" s="77">
        <f t="shared" si="55"/>
        <v>0</v>
      </c>
      <c r="BM66" s="30">
        <f t="shared" si="56"/>
        <v>0</v>
      </c>
      <c r="BN66" s="26">
        <f t="shared" si="57"/>
        <v>0</v>
      </c>
      <c r="BO66" s="119">
        <f t="shared" si="58"/>
        <v>0</v>
      </c>
      <c r="BP66" s="120"/>
      <c r="BQ66" s="32"/>
      <c r="BR66" s="32"/>
      <c r="BS66" s="32"/>
      <c r="BT66" s="33"/>
      <c r="BU66" s="33"/>
      <c r="BV66" s="33"/>
      <c r="BW66" s="33"/>
      <c r="BX66" s="34"/>
      <c r="BY66" s="31">
        <f t="shared" si="59"/>
        <v>0</v>
      </c>
      <c r="BZ66" s="30">
        <f t="shared" si="60"/>
        <v>0</v>
      </c>
      <c r="CA66" s="26">
        <f t="shared" si="61"/>
        <v>0</v>
      </c>
      <c r="CB66" s="59">
        <f t="shared" si="62"/>
        <v>0</v>
      </c>
      <c r="CC66" s="35"/>
      <c r="CD66" s="32"/>
      <c r="CE66" s="33"/>
      <c r="CF66" s="33"/>
      <c r="CG66" s="33"/>
      <c r="CH66" s="33"/>
      <c r="CI66" s="34"/>
      <c r="CJ66" s="31">
        <f t="shared" si="63"/>
        <v>0</v>
      </c>
      <c r="CK66" s="30">
        <f t="shared" si="64"/>
        <v>0</v>
      </c>
      <c r="CL66" s="26">
        <f t="shared" si="65"/>
        <v>0</v>
      </c>
      <c r="CM66" s="59">
        <f t="shared" si="66"/>
        <v>0</v>
      </c>
      <c r="CX66" s="4"/>
      <c r="CY66" s="4"/>
      <c r="DI66" s="4"/>
      <c r="DJ66" s="4"/>
      <c r="DT66" s="4"/>
      <c r="DU66" s="4"/>
      <c r="EE66" s="4"/>
      <c r="EF66" s="4"/>
      <c r="EP66" s="4"/>
      <c r="EQ66" s="4"/>
      <c r="FA66" s="4"/>
      <c r="FB66" s="4"/>
      <c r="FL66" s="4"/>
      <c r="FM66" s="4"/>
      <c r="FW66" s="4"/>
      <c r="FX66" s="4"/>
      <c r="GH66" s="4"/>
      <c r="GI66" s="4"/>
      <c r="GS66" s="4"/>
      <c r="GT66" s="4"/>
      <c r="HD66" s="4"/>
      <c r="HE66" s="4"/>
      <c r="HO66" s="4"/>
      <c r="HP66" s="4"/>
      <c r="HZ66" s="4"/>
      <c r="IA66" s="4"/>
      <c r="IL66" s="49"/>
    </row>
    <row r="67" spans="1:246" ht="14.4" hidden="1" thickTop="1" thickBot="1" x14ac:dyDescent="0.3">
      <c r="A67" s="37">
        <v>40</v>
      </c>
      <c r="B67" s="39"/>
      <c r="C67" s="39"/>
      <c r="D67" s="40"/>
      <c r="E67" s="40"/>
      <c r="F67" s="60"/>
      <c r="G67" s="54" t="str">
        <f>IF(AND(OR($G$2="Y",$H$2="Y"),I67&lt;5,J67&lt;5),IF(AND(I67=I66,J67=J66),G66+1,1),"")</f>
        <v/>
      </c>
      <c r="H67" s="41" t="e">
        <f>IF(AND($H$2="Y",J67&gt;0,OR(AND(G67=1,#REF!=10),AND(G67=2,#REF!=20),AND(G67=3,#REF!=30),AND(G67=4,#REF!=40),AND(G67=5,#REF!=50),AND(G67=6,#REF!=60),AND(G67=7,G72=70),AND(G67=8,#REF!=80),AND(G67=9,G113=90),AND(G67=10,#REF!=100))),VLOOKUP(J67-1,SortLookup!$A$13:$B$16,2,FALSE),"")</f>
        <v>#REF!</v>
      </c>
      <c r="I67" s="42" t="str">
        <f>IF(ISNA(VLOOKUP(E67,SortLookup!$A$1:$B$5,2,FALSE))," ",VLOOKUP(E67,SortLookup!$A$1:$B$5,2,FALSE))</f>
        <v xml:space="preserve"> </v>
      </c>
      <c r="J67" s="50" t="str">
        <f>IF(ISNA(VLOOKUP(F67,SortLookup!$A$7:$B$11,2,FALSE))," ",VLOOKUP(F67,SortLookup!$A$7:$B$11,2,FALSE))</f>
        <v xml:space="preserve"> </v>
      </c>
      <c r="K67" s="145">
        <f t="shared" si="38"/>
        <v>0</v>
      </c>
      <c r="L67" s="74">
        <f t="shared" si="39"/>
        <v>0</v>
      </c>
      <c r="M67" s="44">
        <f t="shared" si="40"/>
        <v>0</v>
      </c>
      <c r="N67" s="45">
        <f t="shared" si="41"/>
        <v>0</v>
      </c>
      <c r="O67" s="117">
        <f t="shared" si="42"/>
        <v>0</v>
      </c>
      <c r="P67" s="51"/>
      <c r="Q67" s="46"/>
      <c r="R67" s="46"/>
      <c r="S67" s="46"/>
      <c r="T67" s="46"/>
      <c r="U67" s="46"/>
      <c r="V67" s="46"/>
      <c r="W67" s="47"/>
      <c r="X67" s="47"/>
      <c r="Y67" s="47"/>
      <c r="Z67" s="47"/>
      <c r="AA67" s="101"/>
      <c r="AB67" s="52">
        <f t="shared" si="43"/>
        <v>0</v>
      </c>
      <c r="AC67" s="45">
        <f t="shared" si="44"/>
        <v>0</v>
      </c>
      <c r="AD67" s="44">
        <f t="shared" si="45"/>
        <v>0</v>
      </c>
      <c r="AE67" s="102">
        <f t="shared" si="46"/>
        <v>0</v>
      </c>
      <c r="AF67" s="35"/>
      <c r="AG67" s="32"/>
      <c r="AH67" s="32"/>
      <c r="AI67" s="32"/>
      <c r="AJ67" s="33"/>
      <c r="AK67" s="33"/>
      <c r="AL67" s="33"/>
      <c r="AM67" s="33"/>
      <c r="AN67" s="34"/>
      <c r="AO67" s="31">
        <f t="shared" si="47"/>
        <v>0</v>
      </c>
      <c r="AP67" s="30">
        <f t="shared" si="48"/>
        <v>0</v>
      </c>
      <c r="AQ67" s="26">
        <f t="shared" si="49"/>
        <v>0</v>
      </c>
      <c r="AR67" s="59">
        <f t="shared" si="50"/>
        <v>0</v>
      </c>
      <c r="AS67" s="35"/>
      <c r="AT67" s="32"/>
      <c r="AU67" s="32"/>
      <c r="AV67" s="33"/>
      <c r="AW67" s="33"/>
      <c r="AX67" s="33"/>
      <c r="AY67" s="33"/>
      <c r="AZ67" s="34"/>
      <c r="BA67" s="31">
        <f t="shared" si="51"/>
        <v>0</v>
      </c>
      <c r="BB67" s="30">
        <f t="shared" si="52"/>
        <v>0</v>
      </c>
      <c r="BC67" s="26">
        <f t="shared" si="53"/>
        <v>0</v>
      </c>
      <c r="BD67" s="59">
        <f t="shared" si="54"/>
        <v>0</v>
      </c>
      <c r="BE67" s="31"/>
      <c r="BF67" s="56"/>
      <c r="BG67" s="33"/>
      <c r="BH67" s="33"/>
      <c r="BI67" s="33"/>
      <c r="BJ67" s="33"/>
      <c r="BK67" s="33"/>
      <c r="BL67" s="77">
        <f t="shared" si="55"/>
        <v>0</v>
      </c>
      <c r="BM67" s="30">
        <f t="shared" si="56"/>
        <v>0</v>
      </c>
      <c r="BN67" s="26">
        <f t="shared" si="57"/>
        <v>0</v>
      </c>
      <c r="BO67" s="119">
        <f t="shared" si="58"/>
        <v>0</v>
      </c>
      <c r="BP67" s="120"/>
      <c r="BQ67" s="32"/>
      <c r="BR67" s="32"/>
      <c r="BS67" s="32"/>
      <c r="BT67" s="33"/>
      <c r="BU67" s="33"/>
      <c r="BV67" s="33"/>
      <c r="BW67" s="33"/>
      <c r="BX67" s="34"/>
      <c r="BY67" s="31">
        <f t="shared" si="59"/>
        <v>0</v>
      </c>
      <c r="BZ67" s="30">
        <f t="shared" si="60"/>
        <v>0</v>
      </c>
      <c r="CA67" s="26">
        <f t="shared" si="61"/>
        <v>0</v>
      </c>
      <c r="CB67" s="59">
        <f t="shared" si="62"/>
        <v>0</v>
      </c>
      <c r="CC67" s="35"/>
      <c r="CD67" s="32"/>
      <c r="CE67" s="33"/>
      <c r="CF67" s="33"/>
      <c r="CG67" s="33"/>
      <c r="CH67" s="33"/>
      <c r="CI67" s="34"/>
      <c r="CJ67" s="31">
        <f t="shared" si="63"/>
        <v>0</v>
      </c>
      <c r="CK67" s="30">
        <f t="shared" si="64"/>
        <v>0</v>
      </c>
      <c r="CL67" s="26">
        <f t="shared" si="65"/>
        <v>0</v>
      </c>
      <c r="CM67" s="59">
        <f t="shared" si="66"/>
        <v>0</v>
      </c>
      <c r="CN67" s="4"/>
      <c r="CO67" s="4"/>
      <c r="CP67" s="4"/>
      <c r="CQ67" s="4"/>
      <c r="CR67" s="4"/>
      <c r="CS67" s="4"/>
      <c r="CT67" s="4"/>
      <c r="CW67" s="4"/>
      <c r="CX67" s="4"/>
      <c r="CY67" s="4"/>
      <c r="CZ67" s="4"/>
      <c r="DA67" s="4"/>
      <c r="DB67" s="4"/>
      <c r="DC67" s="4"/>
      <c r="DD67" s="4"/>
      <c r="DE67" s="4"/>
      <c r="DH67" s="4"/>
      <c r="DI67" s="4"/>
      <c r="DJ67" s="4"/>
      <c r="DK67" s="4"/>
      <c r="DL67" s="4"/>
      <c r="DM67" s="4"/>
      <c r="DN67" s="4"/>
      <c r="DO67" s="4"/>
      <c r="DP67" s="4"/>
      <c r="DS67" s="4"/>
      <c r="DT67" s="4"/>
      <c r="DU67" s="4"/>
      <c r="DV67" s="4"/>
      <c r="DW67" s="4"/>
      <c r="DX67" s="4"/>
      <c r="DY67" s="4"/>
      <c r="DZ67" s="4"/>
      <c r="EA67" s="4"/>
      <c r="ED67" s="4"/>
      <c r="EE67" s="4"/>
      <c r="EF67" s="4"/>
      <c r="EG67" s="4"/>
      <c r="EH67" s="4"/>
      <c r="EI67" s="4"/>
      <c r="EJ67" s="4"/>
      <c r="EK67" s="4"/>
      <c r="EL67" s="4"/>
      <c r="EO67" s="4"/>
      <c r="EP67" s="4"/>
      <c r="EQ67" s="4"/>
      <c r="ER67" s="4"/>
      <c r="ES67" s="4"/>
      <c r="ET67" s="4"/>
      <c r="EU67" s="4"/>
      <c r="EV67" s="4"/>
      <c r="EW67" s="4"/>
      <c r="EZ67" s="4"/>
      <c r="FA67" s="4"/>
      <c r="FB67" s="4"/>
      <c r="FC67" s="4"/>
      <c r="FD67" s="4"/>
      <c r="FE67" s="4"/>
      <c r="FF67" s="4"/>
      <c r="FG67" s="4"/>
      <c r="FH67" s="4"/>
      <c r="FK67" s="4"/>
      <c r="FL67" s="4"/>
      <c r="FM67" s="4"/>
      <c r="FN67" s="4"/>
      <c r="FO67" s="4"/>
      <c r="FP67" s="4"/>
      <c r="FQ67" s="4"/>
      <c r="FR67" s="4"/>
      <c r="FS67" s="4"/>
      <c r="FV67" s="4"/>
      <c r="FW67" s="4"/>
      <c r="FX67" s="4"/>
      <c r="FY67" s="4"/>
      <c r="FZ67" s="4"/>
      <c r="GA67" s="4"/>
      <c r="GB67" s="4"/>
      <c r="GC67" s="4"/>
      <c r="GD67" s="4"/>
      <c r="GG67" s="4"/>
      <c r="GH67" s="4"/>
      <c r="GI67" s="4"/>
      <c r="GJ67" s="4"/>
      <c r="GK67" s="4"/>
      <c r="GL67" s="4"/>
      <c r="GM67" s="4"/>
      <c r="GN67" s="4"/>
      <c r="GO67" s="4"/>
      <c r="GR67" s="4"/>
      <c r="GS67" s="4"/>
      <c r="GT67" s="4"/>
      <c r="GU67" s="4"/>
      <c r="GV67" s="4"/>
      <c r="GW67" s="4"/>
      <c r="GX67" s="4"/>
      <c r="GY67" s="4"/>
      <c r="GZ67" s="4"/>
      <c r="HC67" s="4"/>
      <c r="HD67" s="4"/>
      <c r="HE67" s="4"/>
      <c r="HF67" s="4"/>
      <c r="HG67" s="4"/>
      <c r="HH67" s="4"/>
      <c r="HI67" s="4"/>
      <c r="HJ67" s="4"/>
      <c r="HK67" s="4"/>
      <c r="HN67" s="4"/>
      <c r="HO67" s="4"/>
      <c r="HP67" s="4"/>
      <c r="HQ67" s="4"/>
      <c r="HR67" s="4"/>
      <c r="HS67" s="4"/>
      <c r="HT67" s="4"/>
      <c r="HU67" s="4"/>
      <c r="HV67" s="4"/>
      <c r="HY67" s="4"/>
      <c r="HZ67" s="4"/>
      <c r="IA67" s="4"/>
      <c r="IB67" s="4"/>
      <c r="IC67" s="4"/>
      <c r="ID67" s="4"/>
      <c r="IE67" s="4"/>
      <c r="IF67" s="4"/>
      <c r="IG67" s="4"/>
      <c r="IJ67" s="4"/>
      <c r="IK67" s="4"/>
      <c r="IL67" s="49"/>
    </row>
    <row r="68" spans="1:246" ht="14.4" hidden="1" thickTop="1" thickBot="1" x14ac:dyDescent="0.3">
      <c r="A68" s="37">
        <v>41</v>
      </c>
      <c r="B68" s="151"/>
      <c r="C68" s="123"/>
      <c r="D68" s="124"/>
      <c r="E68" s="124"/>
      <c r="F68" s="153"/>
      <c r="G68" s="125" t="str">
        <f>IF(AND(OR($G$2="Y",$H$2="Y"),I68&lt;5,J68&lt;5),IF(AND(I68=#REF!,J68=#REF!),#REF!+1,1),"")</f>
        <v/>
      </c>
      <c r="H68" s="126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127" t="str">
        <f>IF(ISNA(VLOOKUP(E68,SortLookup!$A$1:$B$5,2,FALSE))," ",VLOOKUP(E68,SortLookup!$A$1:$B$5,2,FALSE))</f>
        <v xml:space="preserve"> </v>
      </c>
      <c r="J68" s="140" t="str">
        <f>IF(ISNA(VLOOKUP(F68,SortLookup!$A$7:$B$11,2,FALSE))," ",VLOOKUP(F68,SortLookup!$A$7:$B$11,2,FALSE))</f>
        <v xml:space="preserve"> </v>
      </c>
      <c r="K68" s="141">
        <f t="shared" si="38"/>
        <v>0</v>
      </c>
      <c r="L68" s="128">
        <f t="shared" si="39"/>
        <v>0</v>
      </c>
      <c r="M68" s="129">
        <f t="shared" si="40"/>
        <v>0</v>
      </c>
      <c r="N68" s="130">
        <f t="shared" si="41"/>
        <v>0</v>
      </c>
      <c r="O68" s="131">
        <f t="shared" si="42"/>
        <v>0</v>
      </c>
      <c r="P68" s="132"/>
      <c r="Q68" s="133"/>
      <c r="R68" s="133"/>
      <c r="S68" s="133"/>
      <c r="T68" s="133"/>
      <c r="U68" s="133"/>
      <c r="V68" s="133"/>
      <c r="W68" s="134"/>
      <c r="X68" s="134"/>
      <c r="Y68" s="134"/>
      <c r="Z68" s="134"/>
      <c r="AA68" s="135"/>
      <c r="AB68" s="136">
        <f t="shared" si="43"/>
        <v>0</v>
      </c>
      <c r="AC68" s="130">
        <f t="shared" si="44"/>
        <v>0</v>
      </c>
      <c r="AD68" s="129">
        <f t="shared" si="45"/>
        <v>0</v>
      </c>
      <c r="AE68" s="122">
        <f t="shared" si="46"/>
        <v>0</v>
      </c>
      <c r="AF68" s="132"/>
      <c r="AG68" s="133"/>
      <c r="AH68" s="133"/>
      <c r="AI68" s="133"/>
      <c r="AJ68" s="134"/>
      <c r="AK68" s="134"/>
      <c r="AL68" s="134"/>
      <c r="AM68" s="134"/>
      <c r="AN68" s="135"/>
      <c r="AO68" s="136">
        <f t="shared" si="47"/>
        <v>0</v>
      </c>
      <c r="AP68" s="130">
        <f t="shared" si="48"/>
        <v>0</v>
      </c>
      <c r="AQ68" s="129">
        <f t="shared" si="49"/>
        <v>0</v>
      </c>
      <c r="AR68" s="122">
        <f t="shared" si="50"/>
        <v>0</v>
      </c>
      <c r="AS68" s="132"/>
      <c r="AT68" s="133"/>
      <c r="AU68" s="133"/>
      <c r="AV68" s="134"/>
      <c r="AW68" s="134"/>
      <c r="AX68" s="134"/>
      <c r="AY68" s="134"/>
      <c r="AZ68" s="135"/>
      <c r="BA68" s="136">
        <f t="shared" si="51"/>
        <v>0</v>
      </c>
      <c r="BB68" s="130">
        <f t="shared" si="52"/>
        <v>0</v>
      </c>
      <c r="BC68" s="129">
        <f t="shared" si="53"/>
        <v>0</v>
      </c>
      <c r="BD68" s="122">
        <f t="shared" si="54"/>
        <v>0</v>
      </c>
      <c r="BE68" s="136"/>
      <c r="BF68" s="137"/>
      <c r="BG68" s="134"/>
      <c r="BH68" s="134"/>
      <c r="BI68" s="134"/>
      <c r="BJ68" s="134"/>
      <c r="BK68" s="134"/>
      <c r="BL68" s="128">
        <f t="shared" si="55"/>
        <v>0</v>
      </c>
      <c r="BM68" s="130">
        <f t="shared" si="56"/>
        <v>0</v>
      </c>
      <c r="BN68" s="129">
        <f t="shared" si="57"/>
        <v>0</v>
      </c>
      <c r="BO68" s="138">
        <f t="shared" si="58"/>
        <v>0</v>
      </c>
      <c r="BP68" s="139"/>
      <c r="BQ68" s="133"/>
      <c r="BR68" s="133"/>
      <c r="BS68" s="133"/>
      <c r="BT68" s="134"/>
      <c r="BU68" s="134"/>
      <c r="BV68" s="134"/>
      <c r="BW68" s="134"/>
      <c r="BX68" s="135"/>
      <c r="BY68" s="136">
        <f t="shared" si="59"/>
        <v>0</v>
      </c>
      <c r="BZ68" s="130">
        <f t="shared" si="60"/>
        <v>0</v>
      </c>
      <c r="CA68" s="129">
        <f t="shared" si="61"/>
        <v>0</v>
      </c>
      <c r="CB68" s="122">
        <f t="shared" si="62"/>
        <v>0</v>
      </c>
      <c r="CC68" s="132"/>
      <c r="CD68" s="133"/>
      <c r="CE68" s="134"/>
      <c r="CF68" s="134"/>
      <c r="CG68" s="134"/>
      <c r="CH68" s="134"/>
      <c r="CI68" s="135"/>
      <c r="CJ68" s="136">
        <f t="shared" si="63"/>
        <v>0</v>
      </c>
      <c r="CK68" s="130">
        <f t="shared" si="64"/>
        <v>0</v>
      </c>
      <c r="CL68" s="129">
        <f t="shared" si="65"/>
        <v>0</v>
      </c>
      <c r="CM68" s="122">
        <f t="shared" si="66"/>
        <v>0</v>
      </c>
      <c r="CN68" s="1"/>
      <c r="CO68" s="1"/>
      <c r="CP68" s="2"/>
      <c r="CQ68" s="2"/>
      <c r="CR68" s="2"/>
      <c r="CS68" s="2"/>
      <c r="CT68" s="2"/>
      <c r="CU68" s="79"/>
      <c r="CV68" s="14"/>
      <c r="CW68" s="6"/>
      <c r="CX68" s="48"/>
      <c r="CY68" s="1"/>
      <c r="CZ68" s="1"/>
      <c r="DA68" s="2"/>
      <c r="DB68" s="2"/>
      <c r="DC68" s="2"/>
      <c r="DD68" s="2"/>
      <c r="DE68" s="2"/>
      <c r="DF68" s="79"/>
      <c r="DG68" s="14"/>
      <c r="DH68" s="6"/>
      <c r="DI68" s="48"/>
      <c r="DJ68" s="1"/>
      <c r="DK68" s="1"/>
      <c r="DL68" s="2"/>
      <c r="DM68" s="2"/>
      <c r="DN68" s="2"/>
      <c r="DO68" s="2"/>
      <c r="DP68" s="2"/>
      <c r="DQ68" s="79"/>
      <c r="DR68" s="14"/>
      <c r="DS68" s="6"/>
      <c r="DT68" s="48"/>
      <c r="DU68" s="1"/>
      <c r="DV68" s="1"/>
      <c r="DW68" s="2"/>
      <c r="DX68" s="2"/>
      <c r="DY68" s="2"/>
      <c r="DZ68" s="2"/>
      <c r="EA68" s="2"/>
      <c r="EB68" s="79"/>
      <c r="EC68" s="14"/>
      <c r="ED68" s="6"/>
      <c r="EE68" s="48"/>
      <c r="EF68" s="1"/>
      <c r="EG68" s="1"/>
      <c r="EH68" s="2"/>
      <c r="EI68" s="2"/>
      <c r="EJ68" s="2"/>
      <c r="EK68" s="2"/>
      <c r="EL68" s="2"/>
      <c r="EM68" s="79"/>
      <c r="EN68" s="14"/>
      <c r="EO68" s="6"/>
      <c r="EP68" s="48"/>
      <c r="EQ68" s="1"/>
      <c r="ER68" s="1"/>
      <c r="ES68" s="2"/>
      <c r="ET68" s="2"/>
      <c r="EU68" s="2"/>
      <c r="EV68" s="2"/>
      <c r="EW68" s="2"/>
      <c r="EX68" s="79"/>
      <c r="EY68" s="14"/>
      <c r="EZ68" s="6"/>
      <c r="FA68" s="48"/>
      <c r="FB68" s="1"/>
      <c r="FC68" s="1"/>
      <c r="FD68" s="2"/>
      <c r="FE68" s="2"/>
      <c r="FF68" s="2"/>
      <c r="FG68" s="2"/>
      <c r="FH68" s="2"/>
      <c r="FI68" s="79"/>
      <c r="FJ68" s="14"/>
      <c r="FK68" s="6"/>
      <c r="FL68" s="48"/>
      <c r="FM68" s="1"/>
      <c r="FN68" s="1"/>
      <c r="FO68" s="2"/>
      <c r="FP68" s="2"/>
      <c r="FQ68" s="2"/>
      <c r="FR68" s="2"/>
      <c r="FS68" s="2"/>
      <c r="FT68" s="79"/>
      <c r="FU68" s="14"/>
      <c r="FV68" s="6"/>
      <c r="FW68" s="48"/>
      <c r="FX68" s="1"/>
      <c r="FY68" s="1"/>
      <c r="FZ68" s="2"/>
      <c r="GA68" s="2"/>
      <c r="GB68" s="2"/>
      <c r="GC68" s="2"/>
      <c r="GD68" s="2"/>
      <c r="GE68" s="79"/>
      <c r="GF68" s="14"/>
      <c r="GG68" s="6"/>
      <c r="GH68" s="48"/>
      <c r="GI68" s="1"/>
      <c r="GJ68" s="1"/>
      <c r="GK68" s="2"/>
      <c r="GL68" s="2"/>
      <c r="GM68" s="2"/>
      <c r="GN68" s="2"/>
      <c r="GO68" s="2"/>
      <c r="GP68" s="79"/>
      <c r="GQ68" s="14"/>
      <c r="GR68" s="6"/>
      <c r="GS68" s="48"/>
      <c r="GT68" s="1"/>
      <c r="GU68" s="1"/>
      <c r="GV68" s="2"/>
      <c r="GW68" s="2"/>
      <c r="GX68" s="2"/>
      <c r="GY68" s="2"/>
      <c r="GZ68" s="2"/>
      <c r="HA68" s="79"/>
      <c r="HB68" s="14"/>
      <c r="HC68" s="6"/>
      <c r="HD68" s="48"/>
      <c r="HE68" s="1"/>
      <c r="HF68" s="1"/>
      <c r="HG68" s="2"/>
      <c r="HH68" s="2"/>
      <c r="HI68" s="2"/>
      <c r="HJ68" s="2"/>
      <c r="HK68" s="2"/>
      <c r="HL68" s="79"/>
      <c r="HM68" s="14"/>
      <c r="HN68" s="6"/>
      <c r="HO68" s="48"/>
      <c r="HP68" s="1"/>
      <c r="HQ68" s="1"/>
      <c r="HR68" s="2"/>
      <c r="HS68" s="2"/>
      <c r="HT68" s="2"/>
      <c r="HU68" s="2"/>
      <c r="HV68" s="2"/>
      <c r="HW68" s="79"/>
      <c r="HX68" s="14"/>
      <c r="HY68" s="6"/>
      <c r="HZ68" s="48"/>
      <c r="IA68" s="1"/>
      <c r="IB68" s="1"/>
      <c r="IC68" s="2"/>
      <c r="ID68" s="2"/>
      <c r="IE68" s="2"/>
      <c r="IF68" s="2"/>
      <c r="IG68" s="2"/>
      <c r="IH68" s="79"/>
      <c r="II68" s="14"/>
      <c r="IJ68" s="6"/>
      <c r="IK68" s="48"/>
      <c r="IL68" s="49"/>
    </row>
    <row r="69" spans="1:246" ht="14.4" hidden="1" thickTop="1" thickBot="1" x14ac:dyDescent="0.3">
      <c r="A69" s="37">
        <v>42</v>
      </c>
      <c r="B69" s="28"/>
      <c r="C69" s="28"/>
      <c r="D69" s="29"/>
      <c r="E69" s="29"/>
      <c r="F69" s="29"/>
      <c r="G69" s="24" t="str">
        <f>IF(AND(OR($G$2="Y",$H$2="Y"),I69&lt;5,J69&lt;5),IF(AND(I69=#REF!,J69=#REF!),#REF!+1,1),"")</f>
        <v/>
      </c>
      <c r="H69" s="24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8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142">
        <f t="shared" si="38"/>
        <v>0</v>
      </c>
      <c r="L69" s="77">
        <f>AB69+AO69+BA69+BL69+BY69+CJ69+CU34+DF34+DQ34+EB34+EM34+EX34+FI34+FT34+GE34+GP34+HA34+HL34+HW34+IH34</f>
        <v>0</v>
      </c>
      <c r="M69" s="26">
        <f>AD69+AQ69+BC69+BN69+CA69+CL69+CW34+DH34+DS34+ED34+EO34+EZ34+FK34+FV34+GG34+GR34+HC34+HN34+HY34+IJ34</f>
        <v>0</v>
      </c>
      <c r="N69" s="30">
        <f t="shared" si="41"/>
        <v>0</v>
      </c>
      <c r="O69" s="118">
        <f>W69+AJ69+AV69+BG69+BT69+CE69+CP34+DA34+DL34+DW34+EH34+ES34+FD34+FO34+FZ34+GK34+GV34+HG34+HR34+IC34</f>
        <v>0</v>
      </c>
      <c r="P69" s="35"/>
      <c r="Q69" s="32"/>
      <c r="R69" s="32"/>
      <c r="S69" s="32"/>
      <c r="T69" s="32"/>
      <c r="U69" s="32"/>
      <c r="V69" s="32"/>
      <c r="W69" s="33"/>
      <c r="X69" s="33"/>
      <c r="Y69" s="33"/>
      <c r="Z69" s="33"/>
      <c r="AA69" s="34"/>
      <c r="AB69" s="31">
        <f t="shared" si="43"/>
        <v>0</v>
      </c>
      <c r="AC69" s="30">
        <f t="shared" si="44"/>
        <v>0</v>
      </c>
      <c r="AD69" s="26">
        <f t="shared" si="45"/>
        <v>0</v>
      </c>
      <c r="AE69" s="59">
        <f t="shared" si="46"/>
        <v>0</v>
      </c>
      <c r="AF69" s="35"/>
      <c r="AG69" s="32"/>
      <c r="AH69" s="32"/>
      <c r="AI69" s="32"/>
      <c r="AJ69" s="33"/>
      <c r="AK69" s="33"/>
      <c r="AL69" s="33"/>
      <c r="AM69" s="33"/>
      <c r="AN69" s="34"/>
      <c r="AO69" s="31">
        <f t="shared" si="47"/>
        <v>0</v>
      </c>
      <c r="AP69" s="30">
        <f t="shared" si="48"/>
        <v>0</v>
      </c>
      <c r="AQ69" s="26">
        <f t="shared" si="49"/>
        <v>0</v>
      </c>
      <c r="AR69" s="59">
        <f t="shared" si="50"/>
        <v>0</v>
      </c>
      <c r="AS69" s="35"/>
      <c r="AT69" s="32"/>
      <c r="AU69" s="32"/>
      <c r="AV69" s="33"/>
      <c r="AW69" s="33"/>
      <c r="AX69" s="33"/>
      <c r="AY69" s="33"/>
      <c r="AZ69" s="34"/>
      <c r="BA69" s="31">
        <f t="shared" si="51"/>
        <v>0</v>
      </c>
      <c r="BB69" s="30">
        <f t="shared" si="52"/>
        <v>0</v>
      </c>
      <c r="BC69" s="26">
        <f t="shared" si="53"/>
        <v>0</v>
      </c>
      <c r="BD69" s="59">
        <f t="shared" si="54"/>
        <v>0</v>
      </c>
      <c r="BE69" s="31"/>
      <c r="BF69" s="56"/>
      <c r="BG69" s="33"/>
      <c r="BH69" s="33"/>
      <c r="BI69" s="33"/>
      <c r="BJ69" s="33"/>
      <c r="BK69" s="33"/>
      <c r="BL69" s="77">
        <f t="shared" si="55"/>
        <v>0</v>
      </c>
      <c r="BM69" s="30">
        <f t="shared" si="56"/>
        <v>0</v>
      </c>
      <c r="BN69" s="26">
        <f t="shared" si="57"/>
        <v>0</v>
      </c>
      <c r="BO69" s="91">
        <f t="shared" si="58"/>
        <v>0</v>
      </c>
      <c r="BP69" s="32"/>
      <c r="BQ69" s="32"/>
      <c r="BR69" s="32"/>
      <c r="BS69" s="32"/>
      <c r="BT69" s="33"/>
      <c r="BU69" s="33"/>
      <c r="BV69" s="33"/>
      <c r="BW69" s="33"/>
      <c r="BX69" s="34"/>
      <c r="BY69" s="31">
        <f t="shared" si="59"/>
        <v>0</v>
      </c>
      <c r="BZ69" s="30">
        <f t="shared" si="60"/>
        <v>0</v>
      </c>
      <c r="CA69" s="26">
        <f t="shared" si="61"/>
        <v>0</v>
      </c>
      <c r="CB69" s="59">
        <f t="shared" si="62"/>
        <v>0</v>
      </c>
      <c r="CC69" s="35"/>
      <c r="CD69" s="32"/>
      <c r="CE69" s="33"/>
      <c r="CF69" s="33"/>
      <c r="CG69" s="33"/>
      <c r="CH69" s="33"/>
      <c r="CI69" s="34"/>
      <c r="CJ69" s="31">
        <f t="shared" si="63"/>
        <v>0</v>
      </c>
      <c r="CK69" s="30">
        <f t="shared" si="64"/>
        <v>0</v>
      </c>
      <c r="CL69" s="26">
        <f t="shared" si="65"/>
        <v>0</v>
      </c>
      <c r="CM69" s="59">
        <f t="shared" si="66"/>
        <v>0</v>
      </c>
      <c r="IL69" s="49"/>
    </row>
    <row r="70" spans="1:246" ht="14.4" hidden="1" thickTop="1" thickBot="1" x14ac:dyDescent="0.3">
      <c r="A70" s="37">
        <v>43</v>
      </c>
      <c r="B70" s="28"/>
      <c r="C70" s="28"/>
      <c r="D70" s="29"/>
      <c r="E70" s="29"/>
      <c r="F70" s="29"/>
      <c r="G70" s="24" t="str">
        <f>IF(AND(OR($G$2="Y",$H$2="Y"),I70&lt;5,J70&lt;5),IF(AND(I70=#REF!,J70=#REF!),#REF!+1,1),"")</f>
        <v/>
      </c>
      <c r="H70" s="24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8" t="str">
        <f>IF(ISNA(VLOOKUP(E70,SortLookup!$A$1:$B$5,2,FALSE))," ",VLOOKUP(E70,SortLookup!$A$1:$B$5,2,FALSE))</f>
        <v xml:space="preserve"> </v>
      </c>
      <c r="J70" s="25" t="str">
        <f>IF(ISNA(VLOOKUP(F70,SortLookup!$A$7:$B$11,2,FALSE))," ",VLOOKUP(F70,SortLookup!$A$7:$B$11,2,FALSE))</f>
        <v xml:space="preserve"> </v>
      </c>
      <c r="K70" s="142">
        <f t="shared" si="38"/>
        <v>0</v>
      </c>
      <c r="L70" s="77">
        <f>AB70+AO70+BA70+BL70+BY70+CJ70+CU70+DF70+DQ70+EB70+EM70+EX70+FI70+FT70+GE70+GP70+HA70+HL70+HW70+IH70</f>
        <v>0</v>
      </c>
      <c r="M70" s="26">
        <f>AD70+AQ70+BC70+BN70+CA70+CL70+CW70+DH70+DS70+ED70+EO70+EZ70+FK70+FV70+GG70+GR70+HC70+HN70+HY70+IJ70</f>
        <v>0</v>
      </c>
      <c r="N70" s="30">
        <f t="shared" si="41"/>
        <v>0</v>
      </c>
      <c r="O70" s="118">
        <f>W70+AJ70+AV70+BG70+BT70+CE70+CP70+DA70+DL70+DW70+EH70+ES70+FD70+FO70+FZ70+GK70+GV70+HG70+HR70+IC70</f>
        <v>0</v>
      </c>
      <c r="P70" s="35"/>
      <c r="Q70" s="32"/>
      <c r="R70" s="32"/>
      <c r="S70" s="32"/>
      <c r="T70" s="32"/>
      <c r="U70" s="32"/>
      <c r="V70" s="32"/>
      <c r="W70" s="33"/>
      <c r="X70" s="33"/>
      <c r="Y70" s="33"/>
      <c r="Z70" s="33"/>
      <c r="AA70" s="34"/>
      <c r="AB70" s="31">
        <f t="shared" si="43"/>
        <v>0</v>
      </c>
      <c r="AC70" s="30">
        <f t="shared" si="44"/>
        <v>0</v>
      </c>
      <c r="AD70" s="26">
        <f t="shared" si="45"/>
        <v>0</v>
      </c>
      <c r="AE70" s="59">
        <f t="shared" si="46"/>
        <v>0</v>
      </c>
      <c r="AF70" s="35"/>
      <c r="AG70" s="32"/>
      <c r="AH70" s="32"/>
      <c r="AI70" s="32"/>
      <c r="AJ70" s="33"/>
      <c r="AK70" s="33"/>
      <c r="AL70" s="33"/>
      <c r="AM70" s="33"/>
      <c r="AN70" s="34"/>
      <c r="AO70" s="31">
        <f t="shared" si="47"/>
        <v>0</v>
      </c>
      <c r="AP70" s="30">
        <f t="shared" si="48"/>
        <v>0</v>
      </c>
      <c r="AQ70" s="26">
        <f t="shared" si="49"/>
        <v>0</v>
      </c>
      <c r="AR70" s="59">
        <f t="shared" si="50"/>
        <v>0</v>
      </c>
      <c r="AS70" s="35"/>
      <c r="AT70" s="32"/>
      <c r="AU70" s="32"/>
      <c r="AV70" s="33"/>
      <c r="AW70" s="33"/>
      <c r="AX70" s="33"/>
      <c r="AY70" s="33"/>
      <c r="AZ70" s="34"/>
      <c r="BA70" s="31">
        <f t="shared" si="51"/>
        <v>0</v>
      </c>
      <c r="BB70" s="30">
        <f t="shared" si="52"/>
        <v>0</v>
      </c>
      <c r="BC70" s="26">
        <f t="shared" si="53"/>
        <v>0</v>
      </c>
      <c r="BD70" s="59">
        <f t="shared" si="54"/>
        <v>0</v>
      </c>
      <c r="BE70" s="31"/>
      <c r="BF70" s="56"/>
      <c r="BG70" s="33"/>
      <c r="BH70" s="33"/>
      <c r="BI70" s="33"/>
      <c r="BJ70" s="33"/>
      <c r="BK70" s="33"/>
      <c r="BL70" s="77">
        <f t="shared" si="55"/>
        <v>0</v>
      </c>
      <c r="BM70" s="30">
        <f t="shared" si="56"/>
        <v>0</v>
      </c>
      <c r="BN70" s="26">
        <f t="shared" si="57"/>
        <v>0</v>
      </c>
      <c r="BO70" s="91">
        <f t="shared" si="58"/>
        <v>0</v>
      </c>
      <c r="BP70" s="32"/>
      <c r="BQ70" s="32"/>
      <c r="BR70" s="32"/>
      <c r="BS70" s="32"/>
      <c r="BT70" s="33"/>
      <c r="BU70" s="33"/>
      <c r="BV70" s="33"/>
      <c r="BW70" s="33"/>
      <c r="BX70" s="34"/>
      <c r="BY70" s="31">
        <f t="shared" si="59"/>
        <v>0</v>
      </c>
      <c r="BZ70" s="30">
        <f t="shared" si="60"/>
        <v>0</v>
      </c>
      <c r="CA70" s="26">
        <f t="shared" si="61"/>
        <v>0</v>
      </c>
      <c r="CB70" s="59">
        <f t="shared" si="62"/>
        <v>0</v>
      </c>
      <c r="CC70" s="35"/>
      <c r="CD70" s="32"/>
      <c r="CE70" s="33"/>
      <c r="CF70" s="33"/>
      <c r="CG70" s="33"/>
      <c r="CH70" s="33"/>
      <c r="CI70" s="34"/>
      <c r="CJ70" s="31">
        <f t="shared" si="63"/>
        <v>0</v>
      </c>
      <c r="CK70" s="30">
        <f t="shared" si="64"/>
        <v>0</v>
      </c>
      <c r="CL70" s="26">
        <f t="shared" si="65"/>
        <v>0</v>
      </c>
      <c r="CM70" s="59">
        <f t="shared" si="66"/>
        <v>0</v>
      </c>
      <c r="CN70" s="1"/>
      <c r="CO70" s="1"/>
      <c r="CP70" s="2"/>
      <c r="CQ70" s="2"/>
      <c r="CR70" s="2"/>
      <c r="CS70" s="2"/>
      <c r="CT70" s="2"/>
      <c r="CU70" s="79"/>
      <c r="CV70" s="14"/>
      <c r="CW70" s="6"/>
      <c r="CX70" s="48"/>
      <c r="CY70" s="1"/>
      <c r="CZ70" s="1"/>
      <c r="DA70" s="2"/>
      <c r="DB70" s="2"/>
      <c r="DC70" s="2"/>
      <c r="DD70" s="2"/>
      <c r="DE70" s="2"/>
      <c r="DF70" s="79"/>
      <c r="DG70" s="14"/>
      <c r="DH70" s="6"/>
      <c r="DI70" s="48"/>
      <c r="DJ70" s="1"/>
      <c r="DK70" s="1"/>
      <c r="DL70" s="2"/>
      <c r="DM70" s="2"/>
      <c r="DN70" s="2"/>
      <c r="DO70" s="2"/>
      <c r="DP70" s="2"/>
      <c r="DQ70" s="79"/>
      <c r="DR70" s="14"/>
      <c r="DS70" s="6"/>
      <c r="DT70" s="48"/>
      <c r="DU70" s="1"/>
      <c r="DV70" s="1"/>
      <c r="DW70" s="2"/>
      <c r="DX70" s="2"/>
      <c r="DY70" s="2"/>
      <c r="DZ70" s="2"/>
      <c r="EA70" s="2"/>
      <c r="EB70" s="79"/>
      <c r="EC70" s="14"/>
      <c r="ED70" s="6"/>
      <c r="EE70" s="48"/>
      <c r="EF70" s="1"/>
      <c r="EG70" s="1"/>
      <c r="EH70" s="2"/>
      <c r="EI70" s="2"/>
      <c r="EJ70" s="2"/>
      <c r="EK70" s="2"/>
      <c r="EL70" s="2"/>
      <c r="EM70" s="79"/>
      <c r="EN70" s="14"/>
      <c r="EO70" s="6"/>
      <c r="EP70" s="48"/>
      <c r="EQ70" s="1"/>
      <c r="ER70" s="1"/>
      <c r="ES70" s="2"/>
      <c r="ET70" s="2"/>
      <c r="EU70" s="2"/>
      <c r="EV70" s="2"/>
      <c r="EW70" s="2"/>
      <c r="EX70" s="79"/>
      <c r="EY70" s="14"/>
      <c r="EZ70" s="6"/>
      <c r="FA70" s="48"/>
      <c r="FB70" s="1"/>
      <c r="FC70" s="1"/>
      <c r="FD70" s="2"/>
      <c r="FE70" s="2"/>
      <c r="FF70" s="2"/>
      <c r="FG70" s="2"/>
      <c r="FH70" s="2"/>
      <c r="FI70" s="79"/>
      <c r="FJ70" s="14"/>
      <c r="FK70" s="6"/>
      <c r="FL70" s="48"/>
      <c r="FM70" s="1"/>
      <c r="FN70" s="1"/>
      <c r="FO70" s="2"/>
      <c r="FP70" s="2"/>
      <c r="FQ70" s="2"/>
      <c r="FR70" s="2"/>
      <c r="FS70" s="2"/>
      <c r="FT70" s="79"/>
      <c r="FU70" s="14"/>
      <c r="FV70" s="6"/>
      <c r="FW70" s="48"/>
      <c r="FX70" s="1"/>
      <c r="FY70" s="1"/>
      <c r="FZ70" s="2"/>
      <c r="GA70" s="2"/>
      <c r="GB70" s="2"/>
      <c r="GC70" s="2"/>
      <c r="GD70" s="2"/>
      <c r="GE70" s="79"/>
      <c r="GF70" s="14"/>
      <c r="GG70" s="6"/>
      <c r="GH70" s="48"/>
      <c r="GI70" s="1"/>
      <c r="GJ70" s="1"/>
      <c r="GK70" s="2"/>
      <c r="GL70" s="2"/>
      <c r="GM70" s="2"/>
      <c r="GN70" s="2"/>
      <c r="GO70" s="2"/>
      <c r="GP70" s="79"/>
      <c r="GQ70" s="14"/>
      <c r="GR70" s="6"/>
      <c r="GS70" s="48"/>
      <c r="GT70" s="1"/>
      <c r="GU70" s="1"/>
      <c r="GV70" s="2"/>
      <c r="GW70" s="2"/>
      <c r="GX70" s="2"/>
      <c r="GY70" s="2"/>
      <c r="GZ70" s="2"/>
      <c r="HA70" s="79"/>
      <c r="HB70" s="14"/>
      <c r="HC70" s="6"/>
      <c r="HD70" s="48"/>
      <c r="HE70" s="1"/>
      <c r="HF70" s="1"/>
      <c r="HG70" s="2"/>
      <c r="HH70" s="2"/>
      <c r="HI70" s="2"/>
      <c r="HJ70" s="2"/>
      <c r="HK70" s="2"/>
      <c r="HL70" s="79"/>
      <c r="HM70" s="14"/>
      <c r="HN70" s="6"/>
      <c r="HO70" s="48"/>
      <c r="HP70" s="1"/>
      <c r="HQ70" s="1"/>
      <c r="HR70" s="2"/>
      <c r="HS70" s="2"/>
      <c r="HT70" s="2"/>
      <c r="HU70" s="2"/>
      <c r="HV70" s="2"/>
      <c r="HW70" s="79"/>
      <c r="HX70" s="14"/>
      <c r="HY70" s="6"/>
      <c r="HZ70" s="48"/>
      <c r="IA70" s="1"/>
      <c r="IB70" s="1"/>
      <c r="IC70" s="2"/>
      <c r="ID70" s="2"/>
      <c r="IE70" s="2"/>
      <c r="IF70" s="2"/>
      <c r="IG70" s="2"/>
      <c r="IH70" s="79"/>
      <c r="II70" s="14"/>
      <c r="IJ70" s="6"/>
      <c r="IK70" s="48"/>
      <c r="IL70" s="4"/>
    </row>
    <row r="71" spans="1:246" ht="14.4" hidden="1" thickTop="1" thickBot="1" x14ac:dyDescent="0.3">
      <c r="A71" s="37">
        <v>44</v>
      </c>
      <c r="B71" s="28"/>
      <c r="C71" s="28"/>
      <c r="D71" s="29"/>
      <c r="E71" s="29"/>
      <c r="F71" s="29"/>
      <c r="G71" s="24" t="str">
        <f>IF(AND(OR($G$2="Y",$H$2="Y"),I71&lt;5,J71&lt;5),IF(AND(I71=I70,J71=J70),G70+1,1),"")</f>
        <v/>
      </c>
      <c r="H71" s="24" t="e">
        <f>IF(AND($H$2="Y",J71&gt;0,OR(AND(G71=1,#REF!=10),AND(G71=2,#REF!=20),AND(G71=3,#REF!=30),AND(G71=4,#REF!=40),AND(G71=5,#REF!=50),AND(G71=6,#REF!=60),AND(G71=7,G76=70),AND(G71=8,#REF!=80),AND(G71=9,G119=90),AND(G71=10,#REF!=100))),VLOOKUP(J71-1,SortLookup!$A$13:$B$16,2,FALSE),"")</f>
        <v>#REF!</v>
      </c>
      <c r="I71" s="38" t="str">
        <f>IF(ISNA(VLOOKUP(E71,SortLookup!$A$1:$B$5,2,FALSE))," ",VLOOKUP(E71,SortLookup!$A$1:$B$5,2,FALSE))</f>
        <v xml:space="preserve"> </v>
      </c>
      <c r="J71" s="25" t="str">
        <f>IF(ISNA(VLOOKUP(F71,SortLookup!$A$7:$B$11,2,FALSE))," ",VLOOKUP(F71,SortLookup!$A$7:$B$11,2,FALSE))</f>
        <v xml:space="preserve"> </v>
      </c>
      <c r="K71" s="142">
        <f t="shared" si="38"/>
        <v>0</v>
      </c>
      <c r="L71" s="77">
        <f>AB71+AO71+BA71+BL71+BY71+CJ71+CU71+DF71+DQ71+EB71+EM71+EX71+FI71+FT71+GE71+GP71+HA71+HL71+HW71+IH71</f>
        <v>0</v>
      </c>
      <c r="M71" s="26">
        <f>AD71+AQ71+BC71+BN71+CA71+CL71+CW71+DH71+DS71+ED71+EO71+EZ71+FK71+FV71+GG71+GR71+HC71+HN71+HY71+IJ71</f>
        <v>0</v>
      </c>
      <c r="N71" s="30">
        <f t="shared" si="41"/>
        <v>0</v>
      </c>
      <c r="O71" s="118">
        <f>W71+AJ71+AV71+BG71+BT71+CE71+CP71+DA71+DL71+DW71+EH71+ES71+FD71+FO71+FZ71+GK71+GV71+HG71+HR71+IC71</f>
        <v>0</v>
      </c>
      <c r="P71" s="35"/>
      <c r="Q71" s="32"/>
      <c r="R71" s="32"/>
      <c r="S71" s="32"/>
      <c r="T71" s="32"/>
      <c r="U71" s="32"/>
      <c r="V71" s="32"/>
      <c r="W71" s="33"/>
      <c r="X71" s="33"/>
      <c r="Y71" s="33"/>
      <c r="Z71" s="33"/>
      <c r="AA71" s="34"/>
      <c r="AB71" s="31">
        <f t="shared" si="43"/>
        <v>0</v>
      </c>
      <c r="AC71" s="30">
        <f t="shared" si="44"/>
        <v>0</v>
      </c>
      <c r="AD71" s="26">
        <f t="shared" si="45"/>
        <v>0</v>
      </c>
      <c r="AE71" s="59">
        <f t="shared" si="46"/>
        <v>0</v>
      </c>
      <c r="AF71" s="35"/>
      <c r="AG71" s="32"/>
      <c r="AH71" s="32"/>
      <c r="AI71" s="32"/>
      <c r="AJ71" s="33"/>
      <c r="AK71" s="33"/>
      <c r="AL71" s="33"/>
      <c r="AM71" s="33"/>
      <c r="AN71" s="34"/>
      <c r="AO71" s="31">
        <f t="shared" si="47"/>
        <v>0</v>
      </c>
      <c r="AP71" s="30">
        <f t="shared" si="48"/>
        <v>0</v>
      </c>
      <c r="AQ71" s="26">
        <f t="shared" si="49"/>
        <v>0</v>
      </c>
      <c r="AR71" s="59">
        <f t="shared" si="50"/>
        <v>0</v>
      </c>
      <c r="AS71" s="35"/>
      <c r="AT71" s="32"/>
      <c r="AU71" s="32"/>
      <c r="AV71" s="33"/>
      <c r="AW71" s="33"/>
      <c r="AX71" s="33"/>
      <c r="AY71" s="33"/>
      <c r="AZ71" s="34"/>
      <c r="BA71" s="31">
        <f t="shared" si="51"/>
        <v>0</v>
      </c>
      <c r="BB71" s="30">
        <f t="shared" si="52"/>
        <v>0</v>
      </c>
      <c r="BC71" s="26">
        <f t="shared" si="53"/>
        <v>0</v>
      </c>
      <c r="BD71" s="59">
        <f t="shared" si="54"/>
        <v>0</v>
      </c>
      <c r="BE71" s="31"/>
      <c r="BF71" s="56"/>
      <c r="BG71" s="33"/>
      <c r="BH71" s="33"/>
      <c r="BI71" s="33"/>
      <c r="BJ71" s="33"/>
      <c r="BK71" s="33"/>
      <c r="BL71" s="77">
        <f t="shared" si="55"/>
        <v>0</v>
      </c>
      <c r="BM71" s="30">
        <f t="shared" si="56"/>
        <v>0</v>
      </c>
      <c r="BN71" s="26">
        <f t="shared" si="57"/>
        <v>0</v>
      </c>
      <c r="BO71" s="91">
        <f t="shared" si="58"/>
        <v>0</v>
      </c>
      <c r="BP71" s="32"/>
      <c r="BQ71" s="32"/>
      <c r="BR71" s="32"/>
      <c r="BS71" s="32"/>
      <c r="BT71" s="33"/>
      <c r="BU71" s="33"/>
      <c r="BV71" s="33"/>
      <c r="BW71" s="33"/>
      <c r="BX71" s="34"/>
      <c r="BY71" s="31">
        <f t="shared" si="59"/>
        <v>0</v>
      </c>
      <c r="BZ71" s="30">
        <f t="shared" si="60"/>
        <v>0</v>
      </c>
      <c r="CA71" s="26">
        <f t="shared" si="61"/>
        <v>0</v>
      </c>
      <c r="CB71" s="59">
        <f t="shared" si="62"/>
        <v>0</v>
      </c>
      <c r="CC71" s="35"/>
      <c r="CD71" s="32"/>
      <c r="CE71" s="33"/>
      <c r="CF71" s="33"/>
      <c r="CG71" s="33"/>
      <c r="CH71" s="33"/>
      <c r="CI71" s="34"/>
      <c r="CJ71" s="31">
        <f t="shared" si="63"/>
        <v>0</v>
      </c>
      <c r="CK71" s="30">
        <f t="shared" si="64"/>
        <v>0</v>
      </c>
      <c r="CL71" s="26">
        <f t="shared" si="65"/>
        <v>0</v>
      </c>
      <c r="CM71" s="59">
        <f t="shared" si="66"/>
        <v>0</v>
      </c>
      <c r="IL71" s="4"/>
    </row>
    <row r="72" spans="1:246" ht="14.4" hidden="1" thickTop="1" thickBot="1" x14ac:dyDescent="0.3">
      <c r="A72" s="37">
        <v>45</v>
      </c>
      <c r="B72" s="28"/>
      <c r="C72" s="28"/>
      <c r="D72" s="29"/>
      <c r="E72" s="29"/>
      <c r="F72" s="29"/>
      <c r="G72" s="24" t="str">
        <f>IF(AND(OR($G$2="Y",$H$2="Y"),I72&lt;5,J72&lt;5),IF(AND(I72=#REF!,J72=#REF!),#REF!+1,1),"")</f>
        <v/>
      </c>
      <c r="H72" s="24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8" t="str">
        <f>IF(ISNA(VLOOKUP(E72,SortLookup!$A$1:$B$5,2,FALSE))," ",VLOOKUP(E72,SortLookup!$A$1:$B$5,2,FALSE))</f>
        <v xml:space="preserve"> </v>
      </c>
      <c r="J72" s="25" t="str">
        <f>IF(ISNA(VLOOKUP(F72,SortLookup!$A$7:$B$11,2,FALSE))," ",VLOOKUP(F72,SortLookup!$A$7:$B$11,2,FALSE))</f>
        <v xml:space="preserve"> </v>
      </c>
      <c r="K72" s="142">
        <f t="shared" si="38"/>
        <v>0</v>
      </c>
      <c r="L72" s="77">
        <f>AB72+AO72+BA72+BL72+BY72+CJ72+CU37+DF37+DQ37+EB37+EM37+EX37+FI37+FT37+GE37+GP37+HA37+HL37+HW37+IH37</f>
        <v>0</v>
      </c>
      <c r="M72" s="26">
        <f>AD72+AQ72+BC72+BN72+CA72+CL72+CW37+DH37+DS37+ED37+EO37+EZ37+FK37+FV37+GG37+GR37+HC37+HN37+HY37+IJ37</f>
        <v>0</v>
      </c>
      <c r="N72" s="30">
        <f t="shared" si="41"/>
        <v>0</v>
      </c>
      <c r="O72" s="118">
        <f>W72+AJ72+AV72+BG72+BT72+CE72+CP37+DA37+DL37+DW37+EH37+ES37+FD37+FO37+FZ37+GK37+GV37+HG37+HR37+IC37</f>
        <v>0</v>
      </c>
      <c r="P72" s="35"/>
      <c r="Q72" s="32"/>
      <c r="R72" s="32"/>
      <c r="S72" s="32"/>
      <c r="T72" s="32"/>
      <c r="U72" s="32"/>
      <c r="V72" s="32"/>
      <c r="W72" s="33"/>
      <c r="X72" s="33"/>
      <c r="Y72" s="33"/>
      <c r="Z72" s="33"/>
      <c r="AA72" s="34"/>
      <c r="AB72" s="31">
        <f t="shared" si="43"/>
        <v>0</v>
      </c>
      <c r="AC72" s="30">
        <f t="shared" si="44"/>
        <v>0</v>
      </c>
      <c r="AD72" s="26">
        <f t="shared" si="45"/>
        <v>0</v>
      </c>
      <c r="AE72" s="59">
        <f t="shared" si="46"/>
        <v>0</v>
      </c>
      <c r="AF72" s="35"/>
      <c r="AG72" s="32"/>
      <c r="AH72" s="32"/>
      <c r="AI72" s="32"/>
      <c r="AJ72" s="33"/>
      <c r="AK72" s="33"/>
      <c r="AL72" s="33"/>
      <c r="AM72" s="33"/>
      <c r="AN72" s="34"/>
      <c r="AO72" s="31">
        <f t="shared" si="47"/>
        <v>0</v>
      </c>
      <c r="AP72" s="30">
        <f t="shared" si="48"/>
        <v>0</v>
      </c>
      <c r="AQ72" s="26">
        <f t="shared" si="49"/>
        <v>0</v>
      </c>
      <c r="AR72" s="59">
        <f t="shared" si="50"/>
        <v>0</v>
      </c>
      <c r="AS72" s="35"/>
      <c r="AT72" s="32"/>
      <c r="AU72" s="32"/>
      <c r="AV72" s="33"/>
      <c r="AW72" s="33"/>
      <c r="AX72" s="33"/>
      <c r="AY72" s="33"/>
      <c r="AZ72" s="34"/>
      <c r="BA72" s="31">
        <f t="shared" si="51"/>
        <v>0</v>
      </c>
      <c r="BB72" s="30">
        <f t="shared" si="52"/>
        <v>0</v>
      </c>
      <c r="BC72" s="26">
        <f t="shared" si="53"/>
        <v>0</v>
      </c>
      <c r="BD72" s="59">
        <f t="shared" si="54"/>
        <v>0</v>
      </c>
      <c r="BE72" s="31"/>
      <c r="BF72" s="56"/>
      <c r="BG72" s="33"/>
      <c r="BH72" s="33"/>
      <c r="BI72" s="33"/>
      <c r="BJ72" s="33"/>
      <c r="BK72" s="33"/>
      <c r="BL72" s="77">
        <f t="shared" si="55"/>
        <v>0</v>
      </c>
      <c r="BM72" s="30">
        <f t="shared" si="56"/>
        <v>0</v>
      </c>
      <c r="BN72" s="26">
        <f t="shared" si="57"/>
        <v>0</v>
      </c>
      <c r="BO72" s="91">
        <f t="shared" si="58"/>
        <v>0</v>
      </c>
      <c r="BP72" s="32"/>
      <c r="BQ72" s="32"/>
      <c r="BR72" s="32"/>
      <c r="BS72" s="32"/>
      <c r="BT72" s="33"/>
      <c r="BU72" s="33"/>
      <c r="BV72" s="33"/>
      <c r="BW72" s="33"/>
      <c r="BX72" s="34"/>
      <c r="BY72" s="31">
        <f t="shared" si="59"/>
        <v>0</v>
      </c>
      <c r="BZ72" s="30">
        <f t="shared" si="60"/>
        <v>0</v>
      </c>
      <c r="CA72" s="26">
        <f t="shared" si="61"/>
        <v>0</v>
      </c>
      <c r="CB72" s="59">
        <f t="shared" si="62"/>
        <v>0</v>
      </c>
      <c r="CC72" s="35"/>
      <c r="CD72" s="32"/>
      <c r="CE72" s="33"/>
      <c r="CF72" s="33"/>
      <c r="CG72" s="33"/>
      <c r="CH72" s="33"/>
      <c r="CI72" s="34"/>
      <c r="CJ72" s="31">
        <f t="shared" si="63"/>
        <v>0</v>
      </c>
      <c r="CK72" s="30">
        <f t="shared" si="64"/>
        <v>0</v>
      </c>
      <c r="CL72" s="26">
        <f t="shared" si="65"/>
        <v>0</v>
      </c>
      <c r="CM72" s="59">
        <f t="shared" si="66"/>
        <v>0</v>
      </c>
      <c r="IL72" s="4"/>
    </row>
    <row r="73" spans="1:246" ht="14.4" hidden="1" thickTop="1" thickBot="1" x14ac:dyDescent="0.3">
      <c r="A73" s="37">
        <v>46</v>
      </c>
      <c r="B73" s="39"/>
      <c r="C73" s="39"/>
      <c r="D73" s="40"/>
      <c r="E73" s="40"/>
      <c r="F73" s="40"/>
      <c r="G73" s="41" t="str">
        <f>IF(AND(OR($G$2="Y",$H$2="Y"),I73&lt;5,J73&lt;5),IF(AND(I73=#REF!,J73=#REF!),#REF!+1,1),"")</f>
        <v/>
      </c>
      <c r="H73" s="41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42" t="str">
        <f>IF(ISNA(VLOOKUP(E73,SortLookup!$A$1:$B$5,2,FALSE))," ",VLOOKUP(E73,SortLookup!$A$1:$B$5,2,FALSE))</f>
        <v xml:space="preserve"> </v>
      </c>
      <c r="J73" s="50" t="str">
        <f>IF(ISNA(VLOOKUP(F73,SortLookup!$A$7:$B$11,2,FALSE))," ",VLOOKUP(F73,SortLookup!$A$7:$B$11,2,FALSE))</f>
        <v xml:space="preserve"> </v>
      </c>
      <c r="K73" s="145">
        <f t="shared" ref="K73:K85" si="67">L73+M73+N73</f>
        <v>0</v>
      </c>
      <c r="L73" s="74">
        <f>AB73+AO73+BA73+BL73+BY73+CJ73+CU39+DF39+DQ39+EB39+EM39+EX39+FI39+FT39+GE39+GP39+HA39+HL39+HW39+IH39</f>
        <v>0</v>
      </c>
      <c r="M73" s="44">
        <f>AD73+AQ73+BC73+BN73+CA73+CL73+CW39+DH39+DS39+ED39+EO39+EZ39+FK39+FV39+GG39+GR39+HC39+HN39+HY39+IJ39</f>
        <v>0</v>
      </c>
      <c r="N73" s="45">
        <f t="shared" ref="N73:N85" si="68">O73/2</f>
        <v>0</v>
      </c>
      <c r="O73" s="117">
        <f>W73+AJ73+AV73+BG73+BT73+CE73+CP39+DA39+DL39+DW39+EH39+ES39+FD39+FO39+FZ39+GK39+GV39+HG39+HR39+IC39</f>
        <v>0</v>
      </c>
      <c r="P73" s="51"/>
      <c r="Q73" s="46"/>
      <c r="R73" s="46"/>
      <c r="S73" s="46"/>
      <c r="T73" s="46"/>
      <c r="U73" s="46"/>
      <c r="V73" s="46"/>
      <c r="W73" s="47"/>
      <c r="X73" s="47"/>
      <c r="Y73" s="47"/>
      <c r="Z73" s="47"/>
      <c r="AA73" s="101"/>
      <c r="AB73" s="52">
        <f t="shared" ref="AB73:AB85" si="69">P73+Q73+R73+S73+T73+U73+V73</f>
        <v>0</v>
      </c>
      <c r="AC73" s="45">
        <f t="shared" ref="AC73:AC85" si="70">W73/2</f>
        <v>0</v>
      </c>
      <c r="AD73" s="44">
        <f t="shared" ref="AD73:AD85" si="71">(X73*3)+(Y73*5)+(Z73*5)+(AA73*20)</f>
        <v>0</v>
      </c>
      <c r="AE73" s="59">
        <f t="shared" ref="AE73:AE85" si="72">AB73+AC73+AD73</f>
        <v>0</v>
      </c>
      <c r="AF73" s="120"/>
      <c r="AG73" s="32"/>
      <c r="AH73" s="32"/>
      <c r="AI73" s="32"/>
      <c r="AJ73" s="33"/>
      <c r="AK73" s="33"/>
      <c r="AL73" s="33"/>
      <c r="AM73" s="33"/>
      <c r="AN73" s="34"/>
      <c r="AO73" s="31">
        <f t="shared" ref="AO73:AO85" si="73">AF73+AG73+AH73+AI73</f>
        <v>0</v>
      </c>
      <c r="AP73" s="30">
        <f t="shared" ref="AP73:AP85" si="74">AJ73/2</f>
        <v>0</v>
      </c>
      <c r="AQ73" s="26">
        <f t="shared" ref="AQ73:AQ85" si="75">(AK73*3)+(AL73*5)+(AM73*5)+(AN73*20)</f>
        <v>0</v>
      </c>
      <c r="AR73" s="59">
        <f t="shared" ref="AR73:AR85" si="76">AO73+AP73+AQ73</f>
        <v>0</v>
      </c>
      <c r="AS73" s="35"/>
      <c r="AT73" s="32"/>
      <c r="AU73" s="32"/>
      <c r="AV73" s="33"/>
      <c r="AW73" s="33"/>
      <c r="AX73" s="33"/>
      <c r="AY73" s="33"/>
      <c r="AZ73" s="34"/>
      <c r="BA73" s="31">
        <f t="shared" ref="BA73:BA85" si="77">AS73+AT73+AU73</f>
        <v>0</v>
      </c>
      <c r="BB73" s="30">
        <f t="shared" ref="BB73:BB85" si="78">AV73/2</f>
        <v>0</v>
      </c>
      <c r="BC73" s="26">
        <f t="shared" ref="BC73:BC85" si="79">(AW73*3)+(AX73*5)+(AY73*5)+(AZ73*20)</f>
        <v>0</v>
      </c>
      <c r="BD73" s="59">
        <f t="shared" ref="BD73:BD85" si="80">BA73+BB73+BC73</f>
        <v>0</v>
      </c>
      <c r="BE73" s="31"/>
      <c r="BF73" s="56"/>
      <c r="BG73" s="33"/>
      <c r="BH73" s="33"/>
      <c r="BI73" s="33"/>
      <c r="BJ73" s="33"/>
      <c r="BK73" s="33"/>
      <c r="BL73" s="77">
        <f t="shared" ref="BL73:BL85" si="81">BE73+BF73</f>
        <v>0</v>
      </c>
      <c r="BM73" s="30">
        <f t="shared" ref="BM73:BM85" si="82">BG73/2</f>
        <v>0</v>
      </c>
      <c r="BN73" s="26">
        <f t="shared" ref="BN73:BN85" si="83">(BH73*3)+(BI73*5)+(BJ73*5)+(BK73*20)</f>
        <v>0</v>
      </c>
      <c r="BO73" s="91">
        <f t="shared" ref="BO73:BO85" si="84">BL73+BM73+BN73</f>
        <v>0</v>
      </c>
      <c r="BP73" s="32"/>
      <c r="BQ73" s="32"/>
      <c r="BR73" s="32"/>
      <c r="BS73" s="32"/>
      <c r="BT73" s="33"/>
      <c r="BU73" s="33"/>
      <c r="BV73" s="33"/>
      <c r="BW73" s="33"/>
      <c r="BX73" s="34"/>
      <c r="BY73" s="31">
        <f t="shared" ref="BY73:BY85" si="85">BP73+BQ73+BR73+BS73</f>
        <v>0</v>
      </c>
      <c r="BZ73" s="30">
        <f t="shared" ref="BZ73:BZ85" si="86">BT73/2</f>
        <v>0</v>
      </c>
      <c r="CA73" s="26">
        <f t="shared" ref="CA73:CA85" si="87">(BU73*3)+(BV73*5)+(BW73*5)+(BX73*20)</f>
        <v>0</v>
      </c>
      <c r="CB73" s="59">
        <f t="shared" ref="CB73:CB85" si="88">BY73+BZ73+CA73</f>
        <v>0</v>
      </c>
      <c r="CC73" s="109"/>
      <c r="CD73" s="110"/>
      <c r="CE73" s="111"/>
      <c r="CF73" s="111"/>
      <c r="CG73" s="111"/>
      <c r="CH73" s="111"/>
      <c r="CI73" s="112"/>
      <c r="CJ73" s="113">
        <f t="shared" ref="CJ73:CJ85" si="89">CC73+CD73</f>
        <v>0</v>
      </c>
      <c r="CK73" s="108">
        <f t="shared" ref="CK73:CK85" si="90">CE73/2</f>
        <v>0</v>
      </c>
      <c r="CL73" s="107">
        <f t="shared" ref="CL73:CL85" si="91">(CF73*3)+(CG73*5)+(CH73*5)+(CI73*20)</f>
        <v>0</v>
      </c>
      <c r="CM73" s="114">
        <f t="shared" ref="CM73:CM86" si="92">CJ73+CK73+CL73</f>
        <v>0</v>
      </c>
    </row>
    <row r="74" spans="1:246" ht="14.4" hidden="1" thickTop="1" thickBot="1" x14ac:dyDescent="0.3">
      <c r="A74" s="37">
        <v>47</v>
      </c>
      <c r="B74" s="39"/>
      <c r="C74" s="39"/>
      <c r="D74" s="40"/>
      <c r="E74" s="40"/>
      <c r="F74" s="40"/>
      <c r="G74" s="41" t="str">
        <f>IF(AND(OR($G$2="Y",$H$2="Y"),I74&lt;5,J74&lt;5),IF(AND(I74=#REF!,J74=#REF!),#REF!+1,1),"")</f>
        <v/>
      </c>
      <c r="H74" s="41" t="e">
        <f>IF(AND($H$2="Y",J74&gt;0,OR(AND(G74=1,#REF!=10),AND(G74=2,#REF!=20),AND(G74=3,#REF!=30),AND(G74=4,#REF!=40),AND(G74=5,#REF!=50),AND(G74=6,G88=60),AND(G74=7,#REF!=70),AND(G74=8,#REF!=80),AND(G74=9,G106=90),AND(G74=10,#REF!=100))),VLOOKUP(J74-1,SortLookup!$A$13:$B$16,2,FALSE),"")</f>
        <v>#REF!</v>
      </c>
      <c r="I74" s="42" t="str">
        <f>IF(ISNA(VLOOKUP(E74,SortLookup!$A$1:$B$5,2,FALSE))," ",VLOOKUP(E74,SortLookup!$A$1:$B$5,2,FALSE))</f>
        <v xml:space="preserve"> </v>
      </c>
      <c r="J74" s="50" t="str">
        <f>IF(ISNA(VLOOKUP(F74,SortLookup!$A$7:$B$11,2,FALSE))," ",VLOOKUP(F74,SortLookup!$A$7:$B$11,2,FALSE))</f>
        <v xml:space="preserve"> </v>
      </c>
      <c r="K74" s="145">
        <f t="shared" si="67"/>
        <v>0</v>
      </c>
      <c r="L74" s="74">
        <f>AB74+AO74+BA74+BL74+BY74+CJ74+CU74+DF74+DQ74+EB74+EM74+EX74+FI74+FT74+GE74+GP74+HA74+HL74+HW74+IH74</f>
        <v>0</v>
      </c>
      <c r="M74" s="44">
        <f>AD74+AQ74+BC74+BN74+CA74+CL74+CW74+DH74+DS74+ED74+EO74+EZ74+FK74+FV74+GG74+GR74+HC74+HN74+HY74+IJ74</f>
        <v>0</v>
      </c>
      <c r="N74" s="45">
        <f t="shared" si="68"/>
        <v>0</v>
      </c>
      <c r="O74" s="117">
        <f>W74+AJ74+AV74+BG74+BT74+CE74+CP74+DA74+DL74+DW74+EH74+ES74+FD74+FO74+FZ74+GK74+GV74+HG74+HR74+IC74</f>
        <v>0</v>
      </c>
      <c r="P74" s="51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101"/>
      <c r="AB74" s="52">
        <f t="shared" si="69"/>
        <v>0</v>
      </c>
      <c r="AC74" s="45">
        <f t="shared" si="70"/>
        <v>0</v>
      </c>
      <c r="AD74" s="44">
        <f t="shared" si="71"/>
        <v>0</v>
      </c>
      <c r="AE74" s="102">
        <f t="shared" si="72"/>
        <v>0</v>
      </c>
      <c r="AF74" s="51"/>
      <c r="AG74" s="46"/>
      <c r="AH74" s="46"/>
      <c r="AI74" s="46"/>
      <c r="AJ74" s="47"/>
      <c r="AK74" s="47"/>
      <c r="AL74" s="47"/>
      <c r="AM74" s="47"/>
      <c r="AN74" s="101"/>
      <c r="AO74" s="52">
        <f t="shared" si="73"/>
        <v>0</v>
      </c>
      <c r="AP74" s="45">
        <f t="shared" si="74"/>
        <v>0</v>
      </c>
      <c r="AQ74" s="44">
        <f t="shared" si="75"/>
        <v>0</v>
      </c>
      <c r="AR74" s="102">
        <f t="shared" si="76"/>
        <v>0</v>
      </c>
      <c r="AS74" s="51"/>
      <c r="AT74" s="46"/>
      <c r="AU74" s="46"/>
      <c r="AV74" s="47"/>
      <c r="AW74" s="47"/>
      <c r="AX74" s="47"/>
      <c r="AY74" s="47"/>
      <c r="AZ74" s="101"/>
      <c r="BA74" s="52">
        <f t="shared" si="77"/>
        <v>0</v>
      </c>
      <c r="BB74" s="45">
        <f t="shared" si="78"/>
        <v>0</v>
      </c>
      <c r="BC74" s="44">
        <f t="shared" si="79"/>
        <v>0</v>
      </c>
      <c r="BD74" s="102">
        <f t="shared" si="80"/>
        <v>0</v>
      </c>
      <c r="BE74" s="52"/>
      <c r="BF74" s="103"/>
      <c r="BG74" s="47"/>
      <c r="BH74" s="47"/>
      <c r="BI74" s="47"/>
      <c r="BJ74" s="47"/>
      <c r="BK74" s="47"/>
      <c r="BL74" s="74">
        <f t="shared" si="81"/>
        <v>0</v>
      </c>
      <c r="BM74" s="45">
        <f t="shared" si="82"/>
        <v>0</v>
      </c>
      <c r="BN74" s="44">
        <f t="shared" si="83"/>
        <v>0</v>
      </c>
      <c r="BO74" s="43">
        <f t="shared" si="84"/>
        <v>0</v>
      </c>
      <c r="BP74" s="46"/>
      <c r="BQ74" s="46"/>
      <c r="BR74" s="46"/>
      <c r="BS74" s="46"/>
      <c r="BT74" s="47"/>
      <c r="BU74" s="47"/>
      <c r="BV74" s="47"/>
      <c r="BW74" s="47"/>
      <c r="BX74" s="101"/>
      <c r="BY74" s="52">
        <f t="shared" si="85"/>
        <v>0</v>
      </c>
      <c r="BZ74" s="45">
        <f t="shared" si="86"/>
        <v>0</v>
      </c>
      <c r="CA74" s="44">
        <f t="shared" si="87"/>
        <v>0</v>
      </c>
      <c r="CB74" s="102">
        <f t="shared" si="88"/>
        <v>0</v>
      </c>
      <c r="CC74" s="51"/>
      <c r="CD74" s="46"/>
      <c r="CE74" s="47"/>
      <c r="CF74" s="47"/>
      <c r="CG74" s="47"/>
      <c r="CH74" s="47"/>
      <c r="CI74" s="101"/>
      <c r="CJ74" s="52">
        <f t="shared" si="89"/>
        <v>0</v>
      </c>
      <c r="CK74" s="45">
        <f t="shared" si="90"/>
        <v>0</v>
      </c>
      <c r="CL74" s="44">
        <f t="shared" si="91"/>
        <v>0</v>
      </c>
      <c r="CM74" s="102">
        <f t="shared" si="92"/>
        <v>0</v>
      </c>
      <c r="CX74" s="4"/>
      <c r="CY74" s="4"/>
      <c r="DI74" s="4"/>
      <c r="DJ74" s="4"/>
      <c r="DT74" s="4"/>
      <c r="DU74" s="4"/>
      <c r="EE74" s="4"/>
      <c r="EF74" s="4"/>
      <c r="EP74" s="4"/>
      <c r="EQ74" s="4"/>
      <c r="FA74" s="4"/>
      <c r="FB74" s="4"/>
      <c r="FL74" s="4"/>
      <c r="FM74" s="4"/>
      <c r="FW74" s="4"/>
      <c r="FX74" s="4"/>
      <c r="GH74" s="4"/>
      <c r="GI74" s="4"/>
      <c r="GS74" s="4"/>
      <c r="GT74" s="4"/>
      <c r="HD74" s="4"/>
      <c r="HE74" s="4"/>
      <c r="HO74" s="4"/>
      <c r="HP74" s="4"/>
      <c r="HZ74" s="4"/>
      <c r="IA74" s="4"/>
      <c r="IL74" s="4"/>
    </row>
    <row r="75" spans="1:246" ht="14.4" hidden="1" thickTop="1" thickBot="1" x14ac:dyDescent="0.3">
      <c r="A75" s="37">
        <v>48</v>
      </c>
      <c r="B75" s="28"/>
      <c r="C75" s="28"/>
      <c r="D75" s="29"/>
      <c r="E75" s="29"/>
      <c r="F75" s="29"/>
      <c r="G75" s="24" t="str">
        <f>IF(AND(OR($G$2="Y",$H$2="Y"),I75&lt;5,J75&lt;5),IF(AND(I75=#REF!,J75=#REF!),#REF!+1,1),"")</f>
        <v/>
      </c>
      <c r="H75" s="24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8" t="str">
        <f>IF(ISNA(VLOOKUP(E75,SortLookup!$A$1:$B$5,2,FALSE))," ",VLOOKUP(E75,SortLookup!$A$1:$B$5,2,FALSE))</f>
        <v xml:space="preserve"> </v>
      </c>
      <c r="J75" s="25" t="str">
        <f>IF(ISNA(VLOOKUP(F75,SortLookup!$A$7:$B$11,2,FALSE))," ",VLOOKUP(F75,SortLookup!$A$7:$B$11,2,FALSE))</f>
        <v xml:space="preserve"> </v>
      </c>
      <c r="K75" s="142">
        <f t="shared" si="67"/>
        <v>0</v>
      </c>
      <c r="L75" s="77">
        <f>AB75+AO75+BA75+BL75+BY75+CJ75+CU41+DF41+DQ41+EB41+EM41+EX41+FI41+FT41+GE41+GP41+HA41+HL41+HW41+IH41</f>
        <v>0</v>
      </c>
      <c r="M75" s="26">
        <f>AD75+AQ75+BC75+BN75+CA75+CL75+CW41+DH41+DS41+ED41+EO41+EZ41+FK41+FV41+GG41+GR41+HC41+HN41+HY41+IJ41</f>
        <v>0</v>
      </c>
      <c r="N75" s="30">
        <f t="shared" si="68"/>
        <v>0</v>
      </c>
      <c r="O75" s="118">
        <f>W75+AJ75+AV75+BG75+BT75+CE75+CP41+DA41+DL41+DW41+EH41+ES41+FD41+FO41+FZ41+GK41+GV41+HG41+HR41+IC41</f>
        <v>0</v>
      </c>
      <c r="P75" s="35"/>
      <c r="Q75" s="32"/>
      <c r="R75" s="32"/>
      <c r="S75" s="32"/>
      <c r="T75" s="32"/>
      <c r="U75" s="32"/>
      <c r="V75" s="32"/>
      <c r="W75" s="33"/>
      <c r="X75" s="33"/>
      <c r="Y75" s="33"/>
      <c r="Z75" s="33"/>
      <c r="AA75" s="34"/>
      <c r="AB75" s="31">
        <f t="shared" si="69"/>
        <v>0</v>
      </c>
      <c r="AC75" s="30">
        <f t="shared" si="70"/>
        <v>0</v>
      </c>
      <c r="AD75" s="26">
        <f t="shared" si="71"/>
        <v>0</v>
      </c>
      <c r="AE75" s="59">
        <f t="shared" si="72"/>
        <v>0</v>
      </c>
      <c r="AF75" s="35"/>
      <c r="AG75" s="32"/>
      <c r="AH75" s="32"/>
      <c r="AI75" s="32"/>
      <c r="AJ75" s="33"/>
      <c r="AK75" s="33"/>
      <c r="AL75" s="33"/>
      <c r="AM75" s="33"/>
      <c r="AN75" s="34"/>
      <c r="AO75" s="31">
        <f t="shared" si="73"/>
        <v>0</v>
      </c>
      <c r="AP75" s="30">
        <f t="shared" si="74"/>
        <v>0</v>
      </c>
      <c r="AQ75" s="26">
        <f t="shared" si="75"/>
        <v>0</v>
      </c>
      <c r="AR75" s="59">
        <f t="shared" si="76"/>
        <v>0</v>
      </c>
      <c r="AS75" s="35"/>
      <c r="AT75" s="32"/>
      <c r="AU75" s="32"/>
      <c r="AV75" s="33"/>
      <c r="AW75" s="33"/>
      <c r="AX75" s="33"/>
      <c r="AY75" s="33"/>
      <c r="AZ75" s="34"/>
      <c r="BA75" s="31">
        <f t="shared" si="77"/>
        <v>0</v>
      </c>
      <c r="BB75" s="30">
        <f t="shared" si="78"/>
        <v>0</v>
      </c>
      <c r="BC75" s="26">
        <f t="shared" si="79"/>
        <v>0</v>
      </c>
      <c r="BD75" s="59">
        <f t="shared" si="80"/>
        <v>0</v>
      </c>
      <c r="BE75" s="31"/>
      <c r="BF75" s="56"/>
      <c r="BG75" s="33"/>
      <c r="BH75" s="33"/>
      <c r="BI75" s="33"/>
      <c r="BJ75" s="33"/>
      <c r="BK75" s="33"/>
      <c r="BL75" s="77">
        <f t="shared" si="81"/>
        <v>0</v>
      </c>
      <c r="BM75" s="30">
        <f t="shared" si="82"/>
        <v>0</v>
      </c>
      <c r="BN75" s="26">
        <f t="shared" si="83"/>
        <v>0</v>
      </c>
      <c r="BO75" s="91">
        <f t="shared" si="84"/>
        <v>0</v>
      </c>
      <c r="BP75" s="32"/>
      <c r="BQ75" s="32"/>
      <c r="BR75" s="32"/>
      <c r="BS75" s="32"/>
      <c r="BT75" s="33"/>
      <c r="BU75" s="33"/>
      <c r="BV75" s="33"/>
      <c r="BW75" s="33"/>
      <c r="BX75" s="34"/>
      <c r="BY75" s="31">
        <f t="shared" si="85"/>
        <v>0</v>
      </c>
      <c r="BZ75" s="30">
        <f t="shared" si="86"/>
        <v>0</v>
      </c>
      <c r="CA75" s="26">
        <f t="shared" si="87"/>
        <v>0</v>
      </c>
      <c r="CB75" s="59">
        <f t="shared" si="88"/>
        <v>0</v>
      </c>
      <c r="CC75" s="35"/>
      <c r="CD75" s="32"/>
      <c r="CE75" s="33"/>
      <c r="CF75" s="33"/>
      <c r="CG75" s="33"/>
      <c r="CH75" s="33"/>
      <c r="CI75" s="34"/>
      <c r="CJ75" s="31">
        <f t="shared" si="89"/>
        <v>0</v>
      </c>
      <c r="CK75" s="30">
        <f t="shared" si="90"/>
        <v>0</v>
      </c>
      <c r="CL75" s="26">
        <f t="shared" si="91"/>
        <v>0</v>
      </c>
      <c r="CM75" s="59">
        <f t="shared" si="92"/>
        <v>0</v>
      </c>
    </row>
    <row r="76" spans="1:246" ht="14.4" hidden="1" thickTop="1" thickBot="1" x14ac:dyDescent="0.3">
      <c r="A76" s="37">
        <v>49</v>
      </c>
      <c r="B76" s="28"/>
      <c r="C76" s="28"/>
      <c r="D76" s="29"/>
      <c r="E76" s="29"/>
      <c r="F76" s="29"/>
      <c r="G76" s="24" t="str">
        <f>IF(AND(OR($G$2="Y",$H$2="Y"),I76&lt;5,J76&lt;5),IF(AND(I76=#REF!,J76=#REF!),#REF!+1,1),"")</f>
        <v/>
      </c>
      <c r="H76" s="24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8" t="str">
        <f>IF(ISNA(VLOOKUP(E76,SortLookup!$A$1:$B$5,2,FALSE))," ",VLOOKUP(E76,SortLookup!$A$1:$B$5,2,FALSE))</f>
        <v xml:space="preserve"> </v>
      </c>
      <c r="J76" s="25" t="str">
        <f>IF(ISNA(VLOOKUP(F76,SortLookup!$A$7:$B$11,2,FALSE))," ",VLOOKUP(F76,SortLookup!$A$7:$B$11,2,FALSE))</f>
        <v xml:space="preserve"> </v>
      </c>
      <c r="K76" s="142">
        <f t="shared" si="67"/>
        <v>0</v>
      </c>
      <c r="L76" s="77">
        <f>AB76+AO76+BA76+BL76+BY76+CJ76+CU76+DF76+DQ76+EB76+EM76+EX76+FI76+FT76+GE76+GP76+HA76+HL76+HW76+IH76</f>
        <v>0</v>
      </c>
      <c r="M76" s="26">
        <f>AD76+AQ76+BC76+BN76+CA76+CL76+CW76+DH76+DS76+ED76+EO76+EZ76+FK76+FV76+GG76+GR76+HC76+HN76+HY76+IJ76</f>
        <v>0</v>
      </c>
      <c r="N76" s="30">
        <f t="shared" si="68"/>
        <v>0</v>
      </c>
      <c r="O76" s="118">
        <f>W76+AJ76+AV76+BG76+BT76+CE76+CP76+DA76+DL76+DW76+EH76+ES76+FD76+FO76+FZ76+GK76+GV76+HG76+HR76+IC76</f>
        <v>0</v>
      </c>
      <c r="P76" s="35"/>
      <c r="Q76" s="32"/>
      <c r="R76" s="32"/>
      <c r="S76" s="32"/>
      <c r="T76" s="32"/>
      <c r="U76" s="32"/>
      <c r="V76" s="32"/>
      <c r="W76" s="33"/>
      <c r="X76" s="33"/>
      <c r="Y76" s="33"/>
      <c r="Z76" s="33"/>
      <c r="AA76" s="34"/>
      <c r="AB76" s="31">
        <f t="shared" si="69"/>
        <v>0</v>
      </c>
      <c r="AC76" s="30">
        <f t="shared" si="70"/>
        <v>0</v>
      </c>
      <c r="AD76" s="26">
        <f t="shared" si="71"/>
        <v>0</v>
      </c>
      <c r="AE76" s="59">
        <f t="shared" si="72"/>
        <v>0</v>
      </c>
      <c r="AF76" s="35"/>
      <c r="AG76" s="32"/>
      <c r="AH76" s="32"/>
      <c r="AI76" s="32"/>
      <c r="AJ76" s="33"/>
      <c r="AK76" s="33"/>
      <c r="AL76" s="33"/>
      <c r="AM76" s="33"/>
      <c r="AN76" s="34"/>
      <c r="AO76" s="31">
        <f t="shared" si="73"/>
        <v>0</v>
      </c>
      <c r="AP76" s="30">
        <f t="shared" si="74"/>
        <v>0</v>
      </c>
      <c r="AQ76" s="26">
        <f t="shared" si="75"/>
        <v>0</v>
      </c>
      <c r="AR76" s="59">
        <f t="shared" si="76"/>
        <v>0</v>
      </c>
      <c r="AS76" s="35"/>
      <c r="AT76" s="32"/>
      <c r="AU76" s="32"/>
      <c r="AV76" s="33"/>
      <c r="AW76" s="33"/>
      <c r="AX76" s="33"/>
      <c r="AY76" s="33"/>
      <c r="AZ76" s="34"/>
      <c r="BA76" s="31">
        <f t="shared" si="77"/>
        <v>0</v>
      </c>
      <c r="BB76" s="30">
        <f t="shared" si="78"/>
        <v>0</v>
      </c>
      <c r="BC76" s="26">
        <f t="shared" si="79"/>
        <v>0</v>
      </c>
      <c r="BD76" s="59">
        <f t="shared" si="80"/>
        <v>0</v>
      </c>
      <c r="BE76" s="31"/>
      <c r="BF76" s="56"/>
      <c r="BG76" s="33"/>
      <c r="BH76" s="33"/>
      <c r="BI76" s="33"/>
      <c r="BJ76" s="33"/>
      <c r="BK76" s="33"/>
      <c r="BL76" s="77">
        <f t="shared" si="81"/>
        <v>0</v>
      </c>
      <c r="BM76" s="30">
        <f t="shared" si="82"/>
        <v>0</v>
      </c>
      <c r="BN76" s="26">
        <f t="shared" si="83"/>
        <v>0</v>
      </c>
      <c r="BO76" s="91">
        <f t="shared" si="84"/>
        <v>0</v>
      </c>
      <c r="BP76" s="32"/>
      <c r="BQ76" s="32"/>
      <c r="BR76" s="32"/>
      <c r="BS76" s="32"/>
      <c r="BT76" s="33"/>
      <c r="BU76" s="33"/>
      <c r="BV76" s="33"/>
      <c r="BW76" s="33"/>
      <c r="BX76" s="34"/>
      <c r="BY76" s="31">
        <f t="shared" si="85"/>
        <v>0</v>
      </c>
      <c r="BZ76" s="30">
        <f t="shared" si="86"/>
        <v>0</v>
      </c>
      <c r="CA76" s="26">
        <f t="shared" si="87"/>
        <v>0</v>
      </c>
      <c r="CB76" s="59">
        <f t="shared" si="88"/>
        <v>0</v>
      </c>
      <c r="CC76" s="35"/>
      <c r="CD76" s="32"/>
      <c r="CE76" s="33"/>
      <c r="CF76" s="33"/>
      <c r="CG76" s="33"/>
      <c r="CH76" s="33"/>
      <c r="CI76" s="34"/>
      <c r="CJ76" s="31">
        <f t="shared" si="89"/>
        <v>0</v>
      </c>
      <c r="CK76" s="30">
        <f t="shared" si="90"/>
        <v>0</v>
      </c>
      <c r="CL76" s="26">
        <f t="shared" si="91"/>
        <v>0</v>
      </c>
      <c r="CM76" s="59">
        <f t="shared" si="92"/>
        <v>0</v>
      </c>
      <c r="CX76" s="4"/>
      <c r="CY76" s="4"/>
      <c r="DI76" s="4"/>
      <c r="DJ76" s="4"/>
      <c r="DT76" s="4"/>
      <c r="DU76" s="4"/>
      <c r="EE76" s="4"/>
      <c r="EF76" s="4"/>
      <c r="EP76" s="4"/>
      <c r="EQ76" s="4"/>
      <c r="FA76" s="4"/>
      <c r="FB76" s="4"/>
      <c r="FL76" s="4"/>
      <c r="FM76" s="4"/>
      <c r="FW76" s="4"/>
      <c r="FX76" s="4"/>
      <c r="GH76" s="4"/>
      <c r="GI76" s="4"/>
      <c r="GS76" s="4"/>
      <c r="GT76" s="4"/>
      <c r="HD76" s="4"/>
      <c r="HE76" s="4"/>
      <c r="HO76" s="4"/>
      <c r="HP76" s="4"/>
      <c r="HZ76" s="4"/>
      <c r="IA76" s="4"/>
      <c r="IL76" s="4"/>
    </row>
    <row r="77" spans="1:246" ht="14.4" hidden="1" thickTop="1" thickBot="1" x14ac:dyDescent="0.3">
      <c r="A77" s="37">
        <v>50</v>
      </c>
      <c r="B77" s="28"/>
      <c r="C77" s="28"/>
      <c r="D77" s="29"/>
      <c r="E77" s="29"/>
      <c r="F77" s="29"/>
      <c r="G77" s="24" t="str">
        <f>IF(AND(OR($G$2="Y",$H$2="Y"),I77&lt;5,J77&lt;5),IF(AND(I77=I76,J77=J76),G76+1,1),"")</f>
        <v/>
      </c>
      <c r="H77" s="24" t="e">
        <f>IF(AND($H$2="Y",J77&gt;0,OR(AND(G77=1,#REF!=10),AND(G77=2,#REF!=20),AND(G77=3,#REF!=30),AND(G77=4,#REF!=40),AND(G77=5,#REF!=50),AND(G77=6,#REF!=60),AND(G77=7,#REF!=70),AND(G77=8,#REF!=80),AND(G77=9,G91=90),AND(G77=10,#REF!=100))),VLOOKUP(J77-1,SortLookup!$A$13:$B$16,2,FALSE),"")</f>
        <v>#REF!</v>
      </c>
      <c r="I77" s="38" t="str">
        <f>IF(ISNA(VLOOKUP(E77,SortLookup!$A$1:$B$5,2,FALSE))," ",VLOOKUP(E77,SortLookup!$A$1:$B$5,2,FALSE))</f>
        <v xml:space="preserve"> </v>
      </c>
      <c r="J77" s="25" t="str">
        <f>IF(ISNA(VLOOKUP(F77,SortLookup!$A$7:$B$11,2,FALSE))," ",VLOOKUP(F77,SortLookup!$A$7:$B$11,2,FALSE))</f>
        <v xml:space="preserve"> </v>
      </c>
      <c r="K77" s="142">
        <f t="shared" si="67"/>
        <v>0</v>
      </c>
      <c r="L77" s="77">
        <f>AB77+AO77+BA77+BL77+BY77+CJ77+CU77+DF77+DQ77+EB77+EM77+EX77+FI77+FT77+GE77+GP77+HA77+HL77+HW77+IH77</f>
        <v>0</v>
      </c>
      <c r="M77" s="26">
        <f>AD77+AQ77+BC77+BN77+CA77+CL77+CW77+DH77+DS77+ED77+EO77+EZ77+FK77+FV77+GG77+GR77+HC77+HN77+HY77+IJ77</f>
        <v>0</v>
      </c>
      <c r="N77" s="30">
        <f t="shared" si="68"/>
        <v>0</v>
      </c>
      <c r="O77" s="118">
        <f>W77+AJ77+AV77+BG77+BT77+CE77+CP77+DA77+DL77+DW77+EH77+ES77+FD77+FO77+FZ77+GK77+GV77+HG77+HR77+IC77</f>
        <v>0</v>
      </c>
      <c r="P77" s="35"/>
      <c r="Q77" s="32"/>
      <c r="R77" s="32"/>
      <c r="S77" s="32"/>
      <c r="T77" s="32"/>
      <c r="U77" s="32"/>
      <c r="V77" s="32"/>
      <c r="W77" s="33"/>
      <c r="X77" s="33"/>
      <c r="Y77" s="33"/>
      <c r="Z77" s="33"/>
      <c r="AA77" s="34"/>
      <c r="AB77" s="31">
        <f t="shared" si="69"/>
        <v>0</v>
      </c>
      <c r="AC77" s="30">
        <f t="shared" si="70"/>
        <v>0</v>
      </c>
      <c r="AD77" s="26">
        <f t="shared" si="71"/>
        <v>0</v>
      </c>
      <c r="AE77" s="59">
        <f t="shared" si="72"/>
        <v>0</v>
      </c>
      <c r="AF77" s="35"/>
      <c r="AG77" s="32"/>
      <c r="AH77" s="32"/>
      <c r="AI77" s="32"/>
      <c r="AJ77" s="33"/>
      <c r="AK77" s="33"/>
      <c r="AL77" s="33"/>
      <c r="AM77" s="33"/>
      <c r="AN77" s="34"/>
      <c r="AO77" s="31">
        <f t="shared" si="73"/>
        <v>0</v>
      </c>
      <c r="AP77" s="30">
        <f t="shared" si="74"/>
        <v>0</v>
      </c>
      <c r="AQ77" s="26">
        <f t="shared" si="75"/>
        <v>0</v>
      </c>
      <c r="AR77" s="59">
        <f t="shared" si="76"/>
        <v>0</v>
      </c>
      <c r="AS77" s="35"/>
      <c r="AT77" s="32"/>
      <c r="AU77" s="32"/>
      <c r="AV77" s="33"/>
      <c r="AW77" s="33"/>
      <c r="AX77" s="33"/>
      <c r="AY77" s="33"/>
      <c r="AZ77" s="34"/>
      <c r="BA77" s="31">
        <f t="shared" si="77"/>
        <v>0</v>
      </c>
      <c r="BB77" s="30">
        <f t="shared" si="78"/>
        <v>0</v>
      </c>
      <c r="BC77" s="26">
        <f t="shared" si="79"/>
        <v>0</v>
      </c>
      <c r="BD77" s="59">
        <f t="shared" si="80"/>
        <v>0</v>
      </c>
      <c r="BE77" s="31"/>
      <c r="BF77" s="56"/>
      <c r="BG77" s="33"/>
      <c r="BH77" s="33"/>
      <c r="BI77" s="33"/>
      <c r="BJ77" s="33"/>
      <c r="BK77" s="33"/>
      <c r="BL77" s="77">
        <f t="shared" si="81"/>
        <v>0</v>
      </c>
      <c r="BM77" s="30">
        <f t="shared" si="82"/>
        <v>0</v>
      </c>
      <c r="BN77" s="26">
        <f t="shared" si="83"/>
        <v>0</v>
      </c>
      <c r="BO77" s="91">
        <f t="shared" si="84"/>
        <v>0</v>
      </c>
      <c r="BP77" s="32"/>
      <c r="BQ77" s="32"/>
      <c r="BR77" s="32"/>
      <c r="BS77" s="32"/>
      <c r="BT77" s="33"/>
      <c r="BU77" s="33"/>
      <c r="BV77" s="33"/>
      <c r="BW77" s="33"/>
      <c r="BX77" s="34"/>
      <c r="BY77" s="31">
        <f t="shared" si="85"/>
        <v>0</v>
      </c>
      <c r="BZ77" s="30">
        <f t="shared" si="86"/>
        <v>0</v>
      </c>
      <c r="CA77" s="26">
        <f t="shared" si="87"/>
        <v>0</v>
      </c>
      <c r="CB77" s="59">
        <f t="shared" si="88"/>
        <v>0</v>
      </c>
      <c r="CC77" s="35"/>
      <c r="CD77" s="32"/>
      <c r="CE77" s="33"/>
      <c r="CF77" s="33"/>
      <c r="CG77" s="33"/>
      <c r="CH77" s="33"/>
      <c r="CI77" s="34"/>
      <c r="CJ77" s="31">
        <f t="shared" si="89"/>
        <v>0</v>
      </c>
      <c r="CK77" s="30">
        <f t="shared" si="90"/>
        <v>0</v>
      </c>
      <c r="CL77" s="26">
        <f t="shared" si="91"/>
        <v>0</v>
      </c>
      <c r="CM77" s="59">
        <f t="shared" si="92"/>
        <v>0</v>
      </c>
      <c r="CN77" s="4"/>
      <c r="CO77" s="4"/>
      <c r="CP77" s="4"/>
      <c r="CQ77" s="4"/>
      <c r="CR77" s="4"/>
      <c r="CS77" s="4"/>
      <c r="CT77" s="4"/>
      <c r="CW77" s="4"/>
      <c r="CX77" s="4"/>
      <c r="CY77" s="4"/>
      <c r="CZ77" s="4"/>
      <c r="DA77" s="4"/>
      <c r="DB77" s="4"/>
      <c r="DC77" s="4"/>
      <c r="DD77" s="4"/>
      <c r="DE77" s="4"/>
      <c r="DH77" s="4"/>
      <c r="DI77" s="4"/>
      <c r="DJ77" s="4"/>
      <c r="DK77" s="4"/>
      <c r="DL77" s="4"/>
      <c r="DM77" s="4"/>
      <c r="DN77" s="4"/>
      <c r="DO77" s="4"/>
      <c r="DP77" s="4"/>
      <c r="DS77" s="4"/>
      <c r="DT77" s="4"/>
      <c r="DU77" s="4"/>
      <c r="DV77" s="4"/>
      <c r="DW77" s="4"/>
      <c r="DX77" s="4"/>
      <c r="DY77" s="4"/>
      <c r="DZ77" s="4"/>
      <c r="EA77" s="4"/>
      <c r="ED77" s="4"/>
      <c r="EE77" s="4"/>
      <c r="EF77" s="4"/>
      <c r="EG77" s="4"/>
      <c r="EH77" s="4"/>
      <c r="EI77" s="4"/>
      <c r="EJ77" s="4"/>
      <c r="EK77" s="4"/>
      <c r="EL77" s="4"/>
      <c r="EO77" s="4"/>
      <c r="EP77" s="4"/>
      <c r="EQ77" s="4"/>
      <c r="ER77" s="4"/>
      <c r="ES77" s="4"/>
      <c r="ET77" s="4"/>
      <c r="EU77" s="4"/>
      <c r="EV77" s="4"/>
      <c r="EW77" s="4"/>
      <c r="EZ77" s="4"/>
      <c r="FA77" s="4"/>
      <c r="FB77" s="4"/>
      <c r="FC77" s="4"/>
      <c r="FD77" s="4"/>
      <c r="FE77" s="4"/>
      <c r="FF77" s="4"/>
      <c r="FG77" s="4"/>
      <c r="FH77" s="4"/>
      <c r="FK77" s="4"/>
      <c r="FL77" s="4"/>
      <c r="FM77" s="4"/>
      <c r="FN77" s="4"/>
      <c r="FO77" s="4"/>
      <c r="FP77" s="4"/>
      <c r="FQ77" s="4"/>
      <c r="FR77" s="4"/>
      <c r="FS77" s="4"/>
      <c r="FV77" s="4"/>
      <c r="FW77" s="4"/>
      <c r="FX77" s="4"/>
      <c r="FY77" s="4"/>
      <c r="FZ77" s="4"/>
      <c r="GA77" s="4"/>
      <c r="GB77" s="4"/>
      <c r="GC77" s="4"/>
      <c r="GD77" s="4"/>
      <c r="GG77" s="4"/>
      <c r="GH77" s="4"/>
      <c r="GI77" s="4"/>
      <c r="GJ77" s="4"/>
      <c r="GK77" s="4"/>
      <c r="GL77" s="4"/>
      <c r="GM77" s="4"/>
      <c r="GN77" s="4"/>
      <c r="GO77" s="4"/>
      <c r="GR77" s="4"/>
      <c r="GS77" s="4"/>
      <c r="GT77" s="4"/>
      <c r="GU77" s="4"/>
      <c r="GV77" s="4"/>
      <c r="GW77" s="4"/>
      <c r="GX77" s="4"/>
      <c r="GY77" s="4"/>
      <c r="GZ77" s="4"/>
      <c r="HC77" s="4"/>
      <c r="HD77" s="4"/>
      <c r="HE77" s="4"/>
      <c r="HF77" s="4"/>
      <c r="HG77" s="4"/>
      <c r="HH77" s="4"/>
      <c r="HI77" s="4"/>
      <c r="HJ77" s="4"/>
      <c r="HK77" s="4"/>
      <c r="HN77" s="4"/>
      <c r="HO77" s="4"/>
      <c r="HP77" s="4"/>
      <c r="HQ77" s="4"/>
      <c r="HR77" s="4"/>
      <c r="HS77" s="4"/>
      <c r="HT77" s="4"/>
      <c r="HU77" s="4"/>
      <c r="HV77" s="4"/>
      <c r="HY77" s="4"/>
      <c r="HZ77" s="4"/>
      <c r="IA77" s="4"/>
      <c r="IB77" s="4"/>
      <c r="IC77" s="4"/>
      <c r="ID77" s="4"/>
      <c r="IE77" s="4"/>
      <c r="IF77" s="4"/>
      <c r="IG77" s="4"/>
      <c r="IJ77" s="4"/>
      <c r="IK77" s="4"/>
      <c r="IL77" s="4"/>
    </row>
    <row r="78" spans="1:246" ht="14.4" hidden="1" thickTop="1" thickBot="1" x14ac:dyDescent="0.3">
      <c r="A78" s="37">
        <v>51</v>
      </c>
      <c r="B78" s="28"/>
      <c r="C78" s="28"/>
      <c r="D78" s="29"/>
      <c r="E78" s="29"/>
      <c r="F78" s="29"/>
      <c r="G78" s="24" t="str">
        <f>IF(AND(OR($G$2="Y",$H$2="Y"),I78&lt;5,J78&lt;5),IF(AND(I78=I77,J78=J77),G77+1,1),"")</f>
        <v/>
      </c>
      <c r="H78" s="24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8" t="str">
        <f>IF(ISNA(VLOOKUP(E78,SortLookup!$A$1:$B$5,2,FALSE))," ",VLOOKUP(E78,SortLookup!$A$1:$B$5,2,FALSE))</f>
        <v xml:space="preserve"> </v>
      </c>
      <c r="J78" s="25" t="str">
        <f>IF(ISNA(VLOOKUP(F78,SortLookup!$A$7:$B$11,2,FALSE))," ",VLOOKUP(F78,SortLookup!$A$7:$B$11,2,FALSE))</f>
        <v xml:space="preserve"> </v>
      </c>
      <c r="K78" s="142">
        <f t="shared" si="67"/>
        <v>0</v>
      </c>
      <c r="L78" s="77">
        <f>AB78+AO78+BA78+BL78+BY78+CJ78+CU78+DF78+DQ78+EB78+EM78+EX78+FI78+FT78+GE78+GP78+HA78+HL78+HW78+IH78</f>
        <v>0</v>
      </c>
      <c r="M78" s="26">
        <f>AD78+AQ78+BC78+BN78+CA78+CL78+CW78+DH78+DS78+ED78+EO78+EZ78+FK78+FV78+GG78+GR78+HC78+HN78+HY78+IJ78</f>
        <v>0</v>
      </c>
      <c r="N78" s="30">
        <f t="shared" si="68"/>
        <v>0</v>
      </c>
      <c r="O78" s="118">
        <f>W78+AJ78+AV78+BG78+BT78+CE78+CP78+DA78+DL78+DW78+EH78+ES78+FD78+FO78+FZ78+GK78+GV78+HG78+HR78+IC78</f>
        <v>0</v>
      </c>
      <c r="P78" s="35"/>
      <c r="Q78" s="32"/>
      <c r="R78" s="32"/>
      <c r="S78" s="32"/>
      <c r="T78" s="32"/>
      <c r="U78" s="32"/>
      <c r="V78" s="32"/>
      <c r="W78" s="33"/>
      <c r="X78" s="33"/>
      <c r="Y78" s="33"/>
      <c r="Z78" s="33"/>
      <c r="AA78" s="34"/>
      <c r="AB78" s="31">
        <f t="shared" si="69"/>
        <v>0</v>
      </c>
      <c r="AC78" s="30">
        <f t="shared" si="70"/>
        <v>0</v>
      </c>
      <c r="AD78" s="26">
        <f t="shared" si="71"/>
        <v>0</v>
      </c>
      <c r="AE78" s="59">
        <f t="shared" si="72"/>
        <v>0</v>
      </c>
      <c r="AF78" s="35"/>
      <c r="AG78" s="32"/>
      <c r="AH78" s="32"/>
      <c r="AI78" s="32"/>
      <c r="AJ78" s="33"/>
      <c r="AK78" s="33"/>
      <c r="AL78" s="33"/>
      <c r="AM78" s="33"/>
      <c r="AN78" s="34"/>
      <c r="AO78" s="31">
        <f t="shared" si="73"/>
        <v>0</v>
      </c>
      <c r="AP78" s="30">
        <f t="shared" si="74"/>
        <v>0</v>
      </c>
      <c r="AQ78" s="26">
        <f t="shared" si="75"/>
        <v>0</v>
      </c>
      <c r="AR78" s="59">
        <f t="shared" si="76"/>
        <v>0</v>
      </c>
      <c r="AS78" s="35"/>
      <c r="AT78" s="32"/>
      <c r="AU78" s="32"/>
      <c r="AV78" s="33"/>
      <c r="AW78" s="33"/>
      <c r="AX78" s="33"/>
      <c r="AY78" s="33"/>
      <c r="AZ78" s="34"/>
      <c r="BA78" s="31">
        <f t="shared" si="77"/>
        <v>0</v>
      </c>
      <c r="BB78" s="30">
        <f t="shared" si="78"/>
        <v>0</v>
      </c>
      <c r="BC78" s="26">
        <f t="shared" si="79"/>
        <v>0</v>
      </c>
      <c r="BD78" s="59">
        <f t="shared" si="80"/>
        <v>0</v>
      </c>
      <c r="BE78" s="31"/>
      <c r="BF78" s="56"/>
      <c r="BG78" s="33"/>
      <c r="BH78" s="33"/>
      <c r="BI78" s="33"/>
      <c r="BJ78" s="33"/>
      <c r="BK78" s="33"/>
      <c r="BL78" s="77">
        <f t="shared" si="81"/>
        <v>0</v>
      </c>
      <c r="BM78" s="30">
        <f t="shared" si="82"/>
        <v>0</v>
      </c>
      <c r="BN78" s="26">
        <f t="shared" si="83"/>
        <v>0</v>
      </c>
      <c r="BO78" s="91">
        <f t="shared" si="84"/>
        <v>0</v>
      </c>
      <c r="BP78" s="32"/>
      <c r="BQ78" s="32"/>
      <c r="BR78" s="32"/>
      <c r="BS78" s="32"/>
      <c r="BT78" s="33"/>
      <c r="BU78" s="33"/>
      <c r="BV78" s="33"/>
      <c r="BW78" s="33"/>
      <c r="BX78" s="34"/>
      <c r="BY78" s="31">
        <f t="shared" si="85"/>
        <v>0</v>
      </c>
      <c r="BZ78" s="30">
        <f t="shared" si="86"/>
        <v>0</v>
      </c>
      <c r="CA78" s="26">
        <f t="shared" si="87"/>
        <v>0</v>
      </c>
      <c r="CB78" s="59">
        <f t="shared" si="88"/>
        <v>0</v>
      </c>
      <c r="CC78" s="35"/>
      <c r="CD78" s="32"/>
      <c r="CE78" s="33"/>
      <c r="CF78" s="33"/>
      <c r="CG78" s="33"/>
      <c r="CH78" s="33"/>
      <c r="CI78" s="34"/>
      <c r="CJ78" s="31">
        <f t="shared" si="89"/>
        <v>0</v>
      </c>
      <c r="CK78" s="30">
        <f t="shared" si="90"/>
        <v>0</v>
      </c>
      <c r="CL78" s="26">
        <f t="shared" si="91"/>
        <v>0</v>
      </c>
      <c r="CM78" s="59">
        <f t="shared" si="92"/>
        <v>0</v>
      </c>
      <c r="CN78" s="1"/>
      <c r="CO78" s="1"/>
      <c r="CP78" s="2"/>
      <c r="CQ78" s="2"/>
      <c r="CR78" s="2"/>
      <c r="CS78" s="2"/>
      <c r="CT78" s="2"/>
      <c r="CU78" s="79"/>
      <c r="CV78" s="14"/>
      <c r="CW78" s="6"/>
      <c r="CX78" s="48"/>
      <c r="CY78" s="1"/>
      <c r="CZ78" s="1"/>
      <c r="DA78" s="2"/>
      <c r="DB78" s="2"/>
      <c r="DC78" s="2"/>
      <c r="DD78" s="2"/>
      <c r="DE78" s="2"/>
      <c r="DF78" s="79"/>
      <c r="DG78" s="14"/>
      <c r="DH78" s="6"/>
      <c r="DI78" s="48"/>
      <c r="DJ78" s="1"/>
      <c r="DK78" s="1"/>
      <c r="DL78" s="2"/>
      <c r="DM78" s="2"/>
      <c r="DN78" s="2"/>
      <c r="DO78" s="2"/>
      <c r="DP78" s="2"/>
      <c r="DQ78" s="79"/>
      <c r="DR78" s="14"/>
      <c r="DS78" s="6"/>
      <c r="DT78" s="48"/>
      <c r="DU78" s="1"/>
      <c r="DV78" s="1"/>
      <c r="DW78" s="2"/>
      <c r="DX78" s="2"/>
      <c r="DY78" s="2"/>
      <c r="DZ78" s="2"/>
      <c r="EA78" s="2"/>
      <c r="EB78" s="79"/>
      <c r="EC78" s="14"/>
      <c r="ED78" s="6"/>
      <c r="EE78" s="48"/>
      <c r="EF78" s="1"/>
      <c r="EG78" s="1"/>
      <c r="EH78" s="2"/>
      <c r="EI78" s="2"/>
      <c r="EJ78" s="2"/>
      <c r="EK78" s="2"/>
      <c r="EL78" s="2"/>
      <c r="EM78" s="79"/>
      <c r="EN78" s="14"/>
      <c r="EO78" s="6"/>
      <c r="EP78" s="48"/>
      <c r="EQ78" s="1"/>
      <c r="ER78" s="1"/>
      <c r="ES78" s="2"/>
      <c r="ET78" s="2"/>
      <c r="EU78" s="2"/>
      <c r="EV78" s="2"/>
      <c r="EW78" s="2"/>
      <c r="EX78" s="79"/>
      <c r="EY78" s="14"/>
      <c r="EZ78" s="6"/>
      <c r="FA78" s="48"/>
      <c r="FB78" s="1"/>
      <c r="FC78" s="1"/>
      <c r="FD78" s="2"/>
      <c r="FE78" s="2"/>
      <c r="FF78" s="2"/>
      <c r="FG78" s="2"/>
      <c r="FH78" s="2"/>
      <c r="FI78" s="79"/>
      <c r="FJ78" s="14"/>
      <c r="FK78" s="6"/>
      <c r="FL78" s="48"/>
      <c r="FM78" s="1"/>
      <c r="FN78" s="1"/>
      <c r="FO78" s="2"/>
      <c r="FP78" s="2"/>
      <c r="FQ78" s="2"/>
      <c r="FR78" s="2"/>
      <c r="FS78" s="2"/>
      <c r="FT78" s="79"/>
      <c r="FU78" s="14"/>
      <c r="FV78" s="6"/>
      <c r="FW78" s="48"/>
      <c r="FX78" s="1"/>
      <c r="FY78" s="1"/>
      <c r="FZ78" s="2"/>
      <c r="GA78" s="2"/>
      <c r="GB78" s="2"/>
      <c r="GC78" s="2"/>
      <c r="GD78" s="2"/>
      <c r="GE78" s="79"/>
      <c r="GF78" s="14"/>
      <c r="GG78" s="6"/>
      <c r="GH78" s="48"/>
      <c r="GI78" s="1"/>
      <c r="GJ78" s="1"/>
      <c r="GK78" s="2"/>
      <c r="GL78" s="2"/>
      <c r="GM78" s="2"/>
      <c r="GN78" s="2"/>
      <c r="GO78" s="2"/>
      <c r="GP78" s="79"/>
      <c r="GQ78" s="14"/>
      <c r="GR78" s="6"/>
      <c r="GS78" s="48"/>
      <c r="GT78" s="1"/>
      <c r="GU78" s="1"/>
      <c r="GV78" s="2"/>
      <c r="GW78" s="2"/>
      <c r="GX78" s="2"/>
      <c r="GY78" s="2"/>
      <c r="GZ78" s="2"/>
      <c r="HA78" s="79"/>
      <c r="HB78" s="14"/>
      <c r="HC78" s="6"/>
      <c r="HD78" s="48"/>
      <c r="HE78" s="1"/>
      <c r="HF78" s="1"/>
      <c r="HG78" s="2"/>
      <c r="HH78" s="2"/>
      <c r="HI78" s="2"/>
      <c r="HJ78" s="2"/>
      <c r="HK78" s="2"/>
      <c r="HL78" s="79"/>
      <c r="HM78" s="14"/>
      <c r="HN78" s="6"/>
      <c r="HO78" s="48"/>
      <c r="HP78" s="1"/>
      <c r="HQ78" s="1"/>
      <c r="HR78" s="2"/>
      <c r="HS78" s="2"/>
      <c r="HT78" s="2"/>
      <c r="HU78" s="2"/>
      <c r="HV78" s="2"/>
      <c r="HW78" s="79"/>
      <c r="HX78" s="14"/>
      <c r="HY78" s="6"/>
      <c r="HZ78" s="48"/>
      <c r="IA78" s="1"/>
      <c r="IB78" s="1"/>
      <c r="IC78" s="2"/>
      <c r="ID78" s="2"/>
      <c r="IE78" s="2"/>
      <c r="IF78" s="2"/>
      <c r="IG78" s="2"/>
      <c r="IH78" s="79"/>
      <c r="II78" s="14"/>
      <c r="IJ78" s="6"/>
      <c r="IK78" s="48"/>
      <c r="IL78" s="4"/>
    </row>
    <row r="79" spans="1:246" ht="14.4" hidden="1" thickTop="1" thickBot="1" x14ac:dyDescent="0.3">
      <c r="A79" s="37">
        <v>52</v>
      </c>
      <c r="B79" s="28"/>
      <c r="C79" s="28"/>
      <c r="D79" s="29"/>
      <c r="E79" s="29"/>
      <c r="F79" s="29"/>
      <c r="G79" s="24" t="str">
        <f>IF(AND(OR($G$2="Y",$H$2="Y"),I79&lt;5,J79&lt;5),IF(AND(I79=#REF!,J79=#REF!),#REF!+1,1),"")</f>
        <v/>
      </c>
      <c r="H79" s="24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8" t="str">
        <f>IF(ISNA(VLOOKUP(E79,SortLookup!$A$1:$B$5,2,FALSE))," ",VLOOKUP(E79,SortLookup!$A$1:$B$5,2,FALSE))</f>
        <v xml:space="preserve"> </v>
      </c>
      <c r="J79" s="25" t="str">
        <f>IF(ISNA(VLOOKUP(F79,SortLookup!$A$7:$B$11,2,FALSE))," ",VLOOKUP(F79,SortLookup!$A$7:$B$11,2,FALSE))</f>
        <v xml:space="preserve"> </v>
      </c>
      <c r="K79" s="142">
        <f t="shared" si="67"/>
        <v>0</v>
      </c>
      <c r="L79" s="77">
        <f>AB79+AO79+BA79+BL79+BY79+CJ79+CU79+DF79+DQ79+EB79+EM79+EX79+FI79+FT79+GE79+GP79+HA79+HL79+HW79+IH79</f>
        <v>0</v>
      </c>
      <c r="M79" s="26">
        <f>AD79+AQ79+BC79+BN79+CA79+CL79+CW79+DH79+DS79+ED79+EO79+EZ79+FK79+FV79+GG79+GR79+HC79+HN79+HY79+IJ79</f>
        <v>0</v>
      </c>
      <c r="N79" s="30">
        <f t="shared" si="68"/>
        <v>0</v>
      </c>
      <c r="O79" s="118">
        <f>W79+AJ79+AV79+BG79+BT79+CE79+CP79+DA79+DL79+DW79+EH79+ES79+FD79+FO79+FZ79+GK79+GV79+HG79+HR79+IC79</f>
        <v>0</v>
      </c>
      <c r="P79" s="35"/>
      <c r="Q79" s="32"/>
      <c r="R79" s="32"/>
      <c r="S79" s="32"/>
      <c r="T79" s="32"/>
      <c r="U79" s="32"/>
      <c r="V79" s="32"/>
      <c r="W79" s="33"/>
      <c r="X79" s="33"/>
      <c r="Y79" s="33"/>
      <c r="Z79" s="33"/>
      <c r="AA79" s="34"/>
      <c r="AB79" s="31">
        <f t="shared" si="69"/>
        <v>0</v>
      </c>
      <c r="AC79" s="30">
        <f t="shared" si="70"/>
        <v>0</v>
      </c>
      <c r="AD79" s="26">
        <f t="shared" si="71"/>
        <v>0</v>
      </c>
      <c r="AE79" s="59">
        <f t="shared" si="72"/>
        <v>0</v>
      </c>
      <c r="AF79" s="35"/>
      <c r="AG79" s="32"/>
      <c r="AH79" s="32"/>
      <c r="AI79" s="32"/>
      <c r="AJ79" s="33"/>
      <c r="AK79" s="33"/>
      <c r="AL79" s="33"/>
      <c r="AM79" s="33"/>
      <c r="AN79" s="34"/>
      <c r="AO79" s="31">
        <f t="shared" si="73"/>
        <v>0</v>
      </c>
      <c r="AP79" s="30">
        <f t="shared" si="74"/>
        <v>0</v>
      </c>
      <c r="AQ79" s="26">
        <f t="shared" si="75"/>
        <v>0</v>
      </c>
      <c r="AR79" s="59">
        <f t="shared" si="76"/>
        <v>0</v>
      </c>
      <c r="AS79" s="35"/>
      <c r="AT79" s="32"/>
      <c r="AU79" s="32"/>
      <c r="AV79" s="33"/>
      <c r="AW79" s="33"/>
      <c r="AX79" s="33"/>
      <c r="AY79" s="33"/>
      <c r="AZ79" s="34"/>
      <c r="BA79" s="31">
        <f t="shared" si="77"/>
        <v>0</v>
      </c>
      <c r="BB79" s="30">
        <f t="shared" si="78"/>
        <v>0</v>
      </c>
      <c r="BC79" s="26">
        <f t="shared" si="79"/>
        <v>0</v>
      </c>
      <c r="BD79" s="59">
        <f t="shared" si="80"/>
        <v>0</v>
      </c>
      <c r="BE79" s="31"/>
      <c r="BF79" s="56"/>
      <c r="BG79" s="33"/>
      <c r="BH79" s="33"/>
      <c r="BI79" s="33"/>
      <c r="BJ79" s="33"/>
      <c r="BK79" s="33"/>
      <c r="BL79" s="77">
        <f t="shared" si="81"/>
        <v>0</v>
      </c>
      <c r="BM79" s="30">
        <f t="shared" si="82"/>
        <v>0</v>
      </c>
      <c r="BN79" s="26">
        <f t="shared" si="83"/>
        <v>0</v>
      </c>
      <c r="BO79" s="91">
        <f t="shared" si="84"/>
        <v>0</v>
      </c>
      <c r="BP79" s="32"/>
      <c r="BQ79" s="32"/>
      <c r="BR79" s="32"/>
      <c r="BS79" s="32"/>
      <c r="BT79" s="33"/>
      <c r="BU79" s="33"/>
      <c r="BV79" s="33"/>
      <c r="BW79" s="33"/>
      <c r="BX79" s="34"/>
      <c r="BY79" s="31">
        <f t="shared" si="85"/>
        <v>0</v>
      </c>
      <c r="BZ79" s="30">
        <f t="shared" si="86"/>
        <v>0</v>
      </c>
      <c r="CA79" s="26">
        <f t="shared" si="87"/>
        <v>0</v>
      </c>
      <c r="CB79" s="59">
        <f t="shared" si="88"/>
        <v>0</v>
      </c>
      <c r="CC79" s="35"/>
      <c r="CD79" s="32"/>
      <c r="CE79" s="33"/>
      <c r="CF79" s="33"/>
      <c r="CG79" s="33"/>
      <c r="CH79" s="33"/>
      <c r="CI79" s="34"/>
      <c r="CJ79" s="31">
        <f t="shared" si="89"/>
        <v>0</v>
      </c>
      <c r="CK79" s="30">
        <f t="shared" si="90"/>
        <v>0</v>
      </c>
      <c r="CL79" s="26">
        <f t="shared" si="91"/>
        <v>0</v>
      </c>
      <c r="CM79" s="59">
        <f t="shared" si="92"/>
        <v>0</v>
      </c>
      <c r="CX79" s="4"/>
      <c r="CY79" s="4"/>
      <c r="DI79" s="4"/>
      <c r="DJ79" s="4"/>
      <c r="DT79" s="4"/>
      <c r="DU79" s="4"/>
      <c r="EE79" s="4"/>
      <c r="EF79" s="4"/>
      <c r="EP79" s="4"/>
      <c r="EQ79" s="4"/>
      <c r="FA79" s="4"/>
      <c r="FB79" s="4"/>
      <c r="FL79" s="4"/>
      <c r="FM79" s="4"/>
      <c r="FW79" s="4"/>
      <c r="FX79" s="4"/>
      <c r="GH79" s="4"/>
      <c r="GI79" s="4"/>
      <c r="GS79" s="4"/>
      <c r="GT79" s="4"/>
      <c r="HD79" s="4"/>
      <c r="HE79" s="4"/>
      <c r="HO79" s="4"/>
      <c r="HP79" s="4"/>
      <c r="HZ79" s="4"/>
      <c r="IA79" s="4"/>
      <c r="IL79" s="4"/>
    </row>
    <row r="80" spans="1:246" ht="14.4" hidden="1" thickTop="1" thickBot="1" x14ac:dyDescent="0.3">
      <c r="A80" s="37">
        <v>53</v>
      </c>
      <c r="B80" s="28"/>
      <c r="C80" s="28"/>
      <c r="D80" s="29"/>
      <c r="E80" s="29"/>
      <c r="F80" s="29"/>
      <c r="G80" s="24" t="str">
        <f>IF(AND(OR($G$2="Y",$H$2="Y"),I80&lt;5,J80&lt;5),IF(AND(I80=#REF!,J80=#REF!),#REF!+1,1),"")</f>
        <v/>
      </c>
      <c r="H80" s="24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8" t="str">
        <f>IF(ISNA(VLOOKUP(E80,SortLookup!$A$1:$B$5,2,FALSE))," ",VLOOKUP(E80,SortLookup!$A$1:$B$5,2,FALSE))</f>
        <v xml:space="preserve"> </v>
      </c>
      <c r="J80" s="25" t="str">
        <f>IF(ISNA(VLOOKUP(F80,SortLookup!$A$7:$B$11,2,FALSE))," ",VLOOKUP(F80,SortLookup!$A$7:$B$11,2,FALSE))</f>
        <v xml:space="preserve"> </v>
      </c>
      <c r="K80" s="142">
        <f t="shared" si="67"/>
        <v>0</v>
      </c>
      <c r="L80" s="77">
        <f>AB80+AO80+BA80+BL80+BY80+CJ80+CU47+DF47+DQ47+EB47+EM47+EX47+FI47+FT47+GE47+GP47+HA47+HL47+HW47+IH47</f>
        <v>0</v>
      </c>
      <c r="M80" s="26">
        <f>AD80+AQ80+BC80+BN80+CA80+CL80+CW47+DH47+DS47+ED47+EO47+EZ47+FK47+FV47+GG47+GR47+HC47+HN47+HY47+IJ47</f>
        <v>0</v>
      </c>
      <c r="N80" s="30">
        <f t="shared" si="68"/>
        <v>0</v>
      </c>
      <c r="O80" s="118">
        <f>W80+AJ80+AV80+BG80+BT80+CE80+CP47+DA47+DL47+DW47+EH47+ES47+FD47+FO47+FZ47+GK47+GV47+HG47+HR47+IC47</f>
        <v>0</v>
      </c>
      <c r="P80" s="35"/>
      <c r="Q80" s="32"/>
      <c r="R80" s="32"/>
      <c r="S80" s="32"/>
      <c r="T80" s="32"/>
      <c r="U80" s="32"/>
      <c r="V80" s="32"/>
      <c r="W80" s="33"/>
      <c r="X80" s="33"/>
      <c r="Y80" s="33"/>
      <c r="Z80" s="33"/>
      <c r="AA80" s="34"/>
      <c r="AB80" s="31">
        <f t="shared" si="69"/>
        <v>0</v>
      </c>
      <c r="AC80" s="30">
        <f t="shared" si="70"/>
        <v>0</v>
      </c>
      <c r="AD80" s="26">
        <f t="shared" si="71"/>
        <v>0</v>
      </c>
      <c r="AE80" s="59">
        <f t="shared" si="72"/>
        <v>0</v>
      </c>
      <c r="AF80" s="35"/>
      <c r="AG80" s="32"/>
      <c r="AH80" s="32"/>
      <c r="AI80" s="32"/>
      <c r="AJ80" s="33"/>
      <c r="AK80" s="33"/>
      <c r="AL80" s="33"/>
      <c r="AM80" s="33"/>
      <c r="AN80" s="34"/>
      <c r="AO80" s="31">
        <f t="shared" si="73"/>
        <v>0</v>
      </c>
      <c r="AP80" s="30">
        <f t="shared" si="74"/>
        <v>0</v>
      </c>
      <c r="AQ80" s="26">
        <f t="shared" si="75"/>
        <v>0</v>
      </c>
      <c r="AR80" s="59">
        <f t="shared" si="76"/>
        <v>0</v>
      </c>
      <c r="AS80" s="35"/>
      <c r="AT80" s="32"/>
      <c r="AU80" s="32"/>
      <c r="AV80" s="33"/>
      <c r="AW80" s="33"/>
      <c r="AX80" s="33"/>
      <c r="AY80" s="33"/>
      <c r="AZ80" s="34"/>
      <c r="BA80" s="31">
        <f t="shared" si="77"/>
        <v>0</v>
      </c>
      <c r="BB80" s="30">
        <f t="shared" si="78"/>
        <v>0</v>
      </c>
      <c r="BC80" s="26">
        <f t="shared" si="79"/>
        <v>0</v>
      </c>
      <c r="BD80" s="59">
        <f t="shared" si="80"/>
        <v>0</v>
      </c>
      <c r="BE80" s="31"/>
      <c r="BF80" s="56"/>
      <c r="BG80" s="33"/>
      <c r="BH80" s="33"/>
      <c r="BI80" s="33"/>
      <c r="BJ80" s="33"/>
      <c r="BK80" s="33"/>
      <c r="BL80" s="77">
        <f t="shared" si="81"/>
        <v>0</v>
      </c>
      <c r="BM80" s="30">
        <f t="shared" si="82"/>
        <v>0</v>
      </c>
      <c r="BN80" s="26">
        <f t="shared" si="83"/>
        <v>0</v>
      </c>
      <c r="BO80" s="91">
        <f t="shared" si="84"/>
        <v>0</v>
      </c>
      <c r="BP80" s="32"/>
      <c r="BQ80" s="32"/>
      <c r="BR80" s="32"/>
      <c r="BS80" s="32"/>
      <c r="BT80" s="33"/>
      <c r="BU80" s="33"/>
      <c r="BV80" s="33"/>
      <c r="BW80" s="33"/>
      <c r="BX80" s="34"/>
      <c r="BY80" s="31">
        <f t="shared" si="85"/>
        <v>0</v>
      </c>
      <c r="BZ80" s="30">
        <f t="shared" si="86"/>
        <v>0</v>
      </c>
      <c r="CA80" s="26">
        <f t="shared" si="87"/>
        <v>0</v>
      </c>
      <c r="CB80" s="59">
        <f t="shared" si="88"/>
        <v>0</v>
      </c>
      <c r="CC80" s="35"/>
      <c r="CD80" s="32"/>
      <c r="CE80" s="33"/>
      <c r="CF80" s="33"/>
      <c r="CG80" s="33"/>
      <c r="CH80" s="33"/>
      <c r="CI80" s="34"/>
      <c r="CJ80" s="31">
        <f t="shared" si="89"/>
        <v>0</v>
      </c>
      <c r="CK80" s="30">
        <f t="shared" si="90"/>
        <v>0</v>
      </c>
      <c r="CL80" s="26">
        <f t="shared" si="91"/>
        <v>0</v>
      </c>
      <c r="CM80" s="59">
        <f t="shared" si="92"/>
        <v>0</v>
      </c>
    </row>
    <row r="81" spans="1:246" ht="14.4" hidden="1" thickTop="1" thickBot="1" x14ac:dyDescent="0.3">
      <c r="A81" s="37">
        <v>54</v>
      </c>
      <c r="B81" s="28"/>
      <c r="C81" s="28"/>
      <c r="D81" s="29"/>
      <c r="E81" s="29"/>
      <c r="F81" s="29"/>
      <c r="G81" s="24" t="str">
        <f>IF(AND(OR($G$2="Y",$H$2="Y"),I81&lt;5,J81&lt;5),IF(AND(I81=I80,J81=J80),G80+1,1),"")</f>
        <v/>
      </c>
      <c r="H81" s="24" t="e">
        <f>IF(AND($H$2="Y",J81&gt;0,OR(AND(G81=1,#REF!=10),AND(G81=2,#REF!=20),AND(G81=3,#REF!=30),AND(G81=4,#REF!=40),AND(G81=5,#REF!=50),AND(G81=6,#REF!=60),AND(G81=7,#REF!=70),AND(G81=8,#REF!=80),AND(G81=9,G94=90),AND(G81=10,#REF!=100))),VLOOKUP(J81-1,SortLookup!$A$13:$B$16,2,FALSE),"")</f>
        <v>#REF!</v>
      </c>
      <c r="I81" s="38" t="str">
        <f>IF(ISNA(VLOOKUP(E81,SortLookup!$A$1:$B$5,2,FALSE))," ",VLOOKUP(E81,SortLookup!$A$1:$B$5,2,FALSE))</f>
        <v xml:space="preserve"> </v>
      </c>
      <c r="J81" s="25" t="str">
        <f>IF(ISNA(VLOOKUP(F81,SortLookup!$A$7:$B$11,2,FALSE))," ",VLOOKUP(F81,SortLookup!$A$7:$B$11,2,FALSE))</f>
        <v xml:space="preserve"> </v>
      </c>
      <c r="K81" s="142">
        <f t="shared" si="67"/>
        <v>0</v>
      </c>
      <c r="L81" s="77">
        <f>AB81+AO81+BA81+BL81+BY81+CJ81+CU81+DF81+DQ81+EB81+EM81+EX81+FI81+FT81+GE81+GP81+HA81+HL81+HW81+IH81</f>
        <v>0</v>
      </c>
      <c r="M81" s="26">
        <f>AD81+AQ81+BC81+BN81+CA81+CL81+CW81+DH81+DS81+ED81+EO81+EZ81+FK81+FV81+GG81+GR81+HC81+HN81+HY81+IJ81</f>
        <v>0</v>
      </c>
      <c r="N81" s="30">
        <f t="shared" si="68"/>
        <v>0</v>
      </c>
      <c r="O81" s="118">
        <f>W81+AJ81+AV81+BG81+BT81+CE81+CP81+DA81+DL81+DW81+EH81+ES81+FD81+FO81+FZ81+GK81+GV81+HG81+HR81+IC81</f>
        <v>0</v>
      </c>
      <c r="P81" s="35"/>
      <c r="Q81" s="32"/>
      <c r="R81" s="32"/>
      <c r="S81" s="32"/>
      <c r="T81" s="32"/>
      <c r="U81" s="32"/>
      <c r="V81" s="32"/>
      <c r="W81" s="33"/>
      <c r="X81" s="33"/>
      <c r="Y81" s="33"/>
      <c r="Z81" s="33"/>
      <c r="AA81" s="34"/>
      <c r="AB81" s="31">
        <f t="shared" si="69"/>
        <v>0</v>
      </c>
      <c r="AC81" s="30">
        <f t="shared" si="70"/>
        <v>0</v>
      </c>
      <c r="AD81" s="26">
        <f t="shared" si="71"/>
        <v>0</v>
      </c>
      <c r="AE81" s="59">
        <f t="shared" si="72"/>
        <v>0</v>
      </c>
      <c r="AF81" s="35"/>
      <c r="AG81" s="32"/>
      <c r="AH81" s="32"/>
      <c r="AI81" s="32"/>
      <c r="AJ81" s="33"/>
      <c r="AK81" s="33"/>
      <c r="AL81" s="33"/>
      <c r="AM81" s="33"/>
      <c r="AN81" s="34"/>
      <c r="AO81" s="31">
        <f t="shared" si="73"/>
        <v>0</v>
      </c>
      <c r="AP81" s="30">
        <f t="shared" si="74"/>
        <v>0</v>
      </c>
      <c r="AQ81" s="26">
        <f t="shared" si="75"/>
        <v>0</v>
      </c>
      <c r="AR81" s="59">
        <f t="shared" si="76"/>
        <v>0</v>
      </c>
      <c r="AS81" s="35"/>
      <c r="AT81" s="32"/>
      <c r="AU81" s="32"/>
      <c r="AV81" s="33"/>
      <c r="AW81" s="33"/>
      <c r="AX81" s="33"/>
      <c r="AY81" s="33"/>
      <c r="AZ81" s="34"/>
      <c r="BA81" s="31">
        <f t="shared" si="77"/>
        <v>0</v>
      </c>
      <c r="BB81" s="30">
        <f t="shared" si="78"/>
        <v>0</v>
      </c>
      <c r="BC81" s="26">
        <f t="shared" si="79"/>
        <v>0</v>
      </c>
      <c r="BD81" s="59">
        <f t="shared" si="80"/>
        <v>0</v>
      </c>
      <c r="BE81" s="31"/>
      <c r="BF81" s="56"/>
      <c r="BG81" s="33"/>
      <c r="BH81" s="33"/>
      <c r="BI81" s="33"/>
      <c r="BJ81" s="33"/>
      <c r="BK81" s="33"/>
      <c r="BL81" s="77">
        <f t="shared" si="81"/>
        <v>0</v>
      </c>
      <c r="BM81" s="30">
        <f t="shared" si="82"/>
        <v>0</v>
      </c>
      <c r="BN81" s="26">
        <f t="shared" si="83"/>
        <v>0</v>
      </c>
      <c r="BO81" s="91">
        <f t="shared" si="84"/>
        <v>0</v>
      </c>
      <c r="BP81" s="32"/>
      <c r="BQ81" s="32"/>
      <c r="BR81" s="32"/>
      <c r="BS81" s="32"/>
      <c r="BT81" s="33"/>
      <c r="BU81" s="33"/>
      <c r="BV81" s="33"/>
      <c r="BW81" s="33"/>
      <c r="BX81" s="34"/>
      <c r="BY81" s="31">
        <f t="shared" si="85"/>
        <v>0</v>
      </c>
      <c r="BZ81" s="30">
        <f t="shared" si="86"/>
        <v>0</v>
      </c>
      <c r="CA81" s="26">
        <f t="shared" si="87"/>
        <v>0</v>
      </c>
      <c r="CB81" s="59">
        <f t="shared" si="88"/>
        <v>0</v>
      </c>
      <c r="CC81" s="35"/>
      <c r="CD81" s="32"/>
      <c r="CE81" s="33"/>
      <c r="CF81" s="33"/>
      <c r="CG81" s="33"/>
      <c r="CH81" s="33"/>
      <c r="CI81" s="34"/>
      <c r="CJ81" s="31">
        <f t="shared" si="89"/>
        <v>0</v>
      </c>
      <c r="CK81" s="30">
        <f t="shared" si="90"/>
        <v>0</v>
      </c>
      <c r="CL81" s="26">
        <f t="shared" si="91"/>
        <v>0</v>
      </c>
      <c r="CM81" s="59">
        <f t="shared" si="92"/>
        <v>0</v>
      </c>
      <c r="CX81" s="4"/>
      <c r="CY81" s="4"/>
      <c r="DI81" s="4"/>
      <c r="DJ81" s="4"/>
      <c r="DT81" s="4"/>
      <c r="DU81" s="4"/>
      <c r="EE81" s="4"/>
      <c r="EF81" s="4"/>
      <c r="EP81" s="4"/>
      <c r="EQ81" s="4"/>
      <c r="FA81" s="4"/>
      <c r="FB81" s="4"/>
      <c r="FL81" s="4"/>
      <c r="FM81" s="4"/>
      <c r="FW81" s="4"/>
      <c r="FX81" s="4"/>
      <c r="GH81" s="4"/>
      <c r="GI81" s="4"/>
      <c r="GS81" s="4"/>
      <c r="GT81" s="4"/>
      <c r="HD81" s="4"/>
      <c r="HE81" s="4"/>
      <c r="HO81" s="4"/>
      <c r="HP81" s="4"/>
      <c r="HZ81" s="4"/>
      <c r="IA81" s="4"/>
      <c r="IL81" s="4"/>
    </row>
    <row r="82" spans="1:246" ht="14.4" hidden="1" thickTop="1" thickBot="1" x14ac:dyDescent="0.3">
      <c r="A82" s="37">
        <v>55</v>
      </c>
      <c r="B82" s="81"/>
      <c r="C82" s="28"/>
      <c r="D82" s="29"/>
      <c r="E82" s="82"/>
      <c r="F82" s="82"/>
      <c r="G82" s="24" t="str">
        <f>IF(AND(OR($G$2="Y",$H$2="Y"),I82&lt;5,J82&lt;5),IF(AND(I82=I81,J82=J81),G81+1,1),"")</f>
        <v/>
      </c>
      <c r="H82" s="24" t="e">
        <f>IF(AND($H$2="Y",J82&gt;0,OR(AND(G82=1,#REF!=10),AND(G82=2,#REF!=20),AND(G82=3,#REF!=30),AND(G82=4,#REF!=40),AND(G82=5,#REF!=50),AND(G82=6,#REF!=60),AND(G82=7,#REF!=70),AND(G82=8,#REF!=80),AND(G82=9,#REF!=90),AND(G82=10,#REF!=100))),VLOOKUP(J82-1,SortLookup!$A$13:$B$16,2,FALSE),"")</f>
        <v>#REF!</v>
      </c>
      <c r="I82" s="38" t="str">
        <f>IF(ISNA(VLOOKUP(E82,SortLookup!$A$1:$B$5,2,FALSE))," ",VLOOKUP(E82,SortLookup!$A$1:$B$5,2,FALSE))</f>
        <v xml:space="preserve"> </v>
      </c>
      <c r="J82" s="25" t="str">
        <f>IF(ISNA(VLOOKUP(F82,SortLookup!$A$7:$B$11,2,FALSE))," ",VLOOKUP(F82,SortLookup!$A$7:$B$11,2,FALSE))</f>
        <v xml:space="preserve"> </v>
      </c>
      <c r="K82" s="142">
        <f t="shared" si="67"/>
        <v>0</v>
      </c>
      <c r="L82" s="77">
        <f>AB82+AO82+BA82+BL82+BY82+CJ82+CU82+DF82+DQ82+EB82+EM82+EX82+FI82+FT82+GE82+GP82+HA82+HL82+HW82+IH82</f>
        <v>0</v>
      </c>
      <c r="M82" s="26">
        <f>AD82+AQ82+BC82+BN82+CA82+CL82+CW82+DH82+DS82+ED82+EO82+EZ82+FK82+FV82+GG82+GR82+HC82+HN82+HY82+IJ82</f>
        <v>0</v>
      </c>
      <c r="N82" s="30">
        <f t="shared" si="68"/>
        <v>0</v>
      </c>
      <c r="O82" s="118">
        <f>W82+AJ82+AV82+BG82+BT82+CE82+CP82+DA82+DL82+DW82+EH82+ES82+FD82+FO82+FZ82+GK82+GV82+HG82+HR82+IC82</f>
        <v>0</v>
      </c>
      <c r="P82" s="35"/>
      <c r="Q82" s="32"/>
      <c r="R82" s="32"/>
      <c r="S82" s="32"/>
      <c r="T82" s="32"/>
      <c r="U82" s="32"/>
      <c r="V82" s="32"/>
      <c r="W82" s="33"/>
      <c r="X82" s="33"/>
      <c r="Y82" s="33"/>
      <c r="Z82" s="33"/>
      <c r="AA82" s="34"/>
      <c r="AB82" s="31">
        <f t="shared" si="69"/>
        <v>0</v>
      </c>
      <c r="AC82" s="30">
        <f t="shared" si="70"/>
        <v>0</v>
      </c>
      <c r="AD82" s="26">
        <f t="shared" si="71"/>
        <v>0</v>
      </c>
      <c r="AE82" s="59">
        <f t="shared" si="72"/>
        <v>0</v>
      </c>
      <c r="AF82" s="35"/>
      <c r="AG82" s="32"/>
      <c r="AH82" s="32"/>
      <c r="AI82" s="32"/>
      <c r="AJ82" s="33"/>
      <c r="AK82" s="33"/>
      <c r="AL82" s="33"/>
      <c r="AM82" s="33"/>
      <c r="AN82" s="34"/>
      <c r="AO82" s="31">
        <f t="shared" si="73"/>
        <v>0</v>
      </c>
      <c r="AP82" s="30">
        <f t="shared" si="74"/>
        <v>0</v>
      </c>
      <c r="AQ82" s="26">
        <f t="shared" si="75"/>
        <v>0</v>
      </c>
      <c r="AR82" s="59">
        <f t="shared" si="76"/>
        <v>0</v>
      </c>
      <c r="AS82" s="35"/>
      <c r="AT82" s="32"/>
      <c r="AU82" s="32"/>
      <c r="AV82" s="33"/>
      <c r="AW82" s="33"/>
      <c r="AX82" s="33"/>
      <c r="AY82" s="33"/>
      <c r="AZ82" s="34"/>
      <c r="BA82" s="31">
        <f t="shared" si="77"/>
        <v>0</v>
      </c>
      <c r="BB82" s="30">
        <f t="shared" si="78"/>
        <v>0</v>
      </c>
      <c r="BC82" s="26">
        <f t="shared" si="79"/>
        <v>0</v>
      </c>
      <c r="BD82" s="59">
        <f t="shared" si="80"/>
        <v>0</v>
      </c>
      <c r="BE82" s="31"/>
      <c r="BF82" s="56"/>
      <c r="BG82" s="33"/>
      <c r="BH82" s="33"/>
      <c r="BI82" s="33"/>
      <c r="BJ82" s="33"/>
      <c r="BK82" s="33"/>
      <c r="BL82" s="77">
        <f t="shared" si="81"/>
        <v>0</v>
      </c>
      <c r="BM82" s="30">
        <f t="shared" si="82"/>
        <v>0</v>
      </c>
      <c r="BN82" s="26">
        <f t="shared" si="83"/>
        <v>0</v>
      </c>
      <c r="BO82" s="91">
        <f t="shared" si="84"/>
        <v>0</v>
      </c>
      <c r="BP82" s="32"/>
      <c r="BQ82" s="32"/>
      <c r="BR82" s="32"/>
      <c r="BS82" s="32"/>
      <c r="BT82" s="33"/>
      <c r="BU82" s="33"/>
      <c r="BV82" s="33"/>
      <c r="BW82" s="33"/>
      <c r="BX82" s="34"/>
      <c r="BY82" s="31">
        <f t="shared" si="85"/>
        <v>0</v>
      </c>
      <c r="BZ82" s="30">
        <f t="shared" si="86"/>
        <v>0</v>
      </c>
      <c r="CA82" s="26">
        <f t="shared" si="87"/>
        <v>0</v>
      </c>
      <c r="CB82" s="59">
        <f t="shared" si="88"/>
        <v>0</v>
      </c>
      <c r="CC82" s="35"/>
      <c r="CD82" s="32"/>
      <c r="CE82" s="33"/>
      <c r="CF82" s="33"/>
      <c r="CG82" s="33"/>
      <c r="CH82" s="33"/>
      <c r="CI82" s="34"/>
      <c r="CJ82" s="31">
        <f t="shared" si="89"/>
        <v>0</v>
      </c>
      <c r="CK82" s="30">
        <f t="shared" si="90"/>
        <v>0</v>
      </c>
      <c r="CL82" s="26">
        <f t="shared" si="91"/>
        <v>0</v>
      </c>
      <c r="CM82" s="59">
        <f t="shared" si="92"/>
        <v>0</v>
      </c>
      <c r="CN82" s="1"/>
      <c r="CO82" s="1"/>
      <c r="CP82" s="2"/>
      <c r="CQ82" s="2"/>
      <c r="CR82" s="2"/>
      <c r="CS82" s="2"/>
      <c r="CT82" s="2"/>
      <c r="CU82" s="79"/>
      <c r="CV82" s="14"/>
      <c r="CW82" s="6"/>
      <c r="CX82" s="48"/>
      <c r="CY82" s="1"/>
      <c r="CZ82" s="1"/>
      <c r="DA82" s="2"/>
      <c r="DB82" s="2"/>
      <c r="DC82" s="2"/>
      <c r="DD82" s="2"/>
      <c r="DE82" s="2"/>
      <c r="DF82" s="79"/>
      <c r="DG82" s="14"/>
      <c r="DH82" s="6"/>
      <c r="DI82" s="48"/>
      <c r="DJ82" s="1"/>
      <c r="DK82" s="1"/>
      <c r="DL82" s="2"/>
      <c r="DM82" s="2"/>
      <c r="DN82" s="2"/>
      <c r="DO82" s="2"/>
      <c r="DP82" s="2"/>
      <c r="DQ82" s="79"/>
      <c r="DR82" s="14"/>
      <c r="DS82" s="6"/>
      <c r="DT82" s="48"/>
      <c r="DU82" s="1"/>
      <c r="DV82" s="1"/>
      <c r="DW82" s="2"/>
      <c r="DX82" s="2"/>
      <c r="DY82" s="2"/>
      <c r="DZ82" s="2"/>
      <c r="EA82" s="2"/>
      <c r="EB82" s="79"/>
      <c r="EC82" s="14"/>
      <c r="ED82" s="6"/>
      <c r="EE82" s="48"/>
      <c r="EF82" s="1"/>
      <c r="EG82" s="1"/>
      <c r="EH82" s="2"/>
      <c r="EI82" s="2"/>
      <c r="EJ82" s="2"/>
      <c r="EK82" s="2"/>
      <c r="EL82" s="2"/>
      <c r="EM82" s="79"/>
      <c r="EN82" s="14"/>
      <c r="EO82" s="6"/>
      <c r="EP82" s="48"/>
      <c r="EQ82" s="1"/>
      <c r="ER82" s="1"/>
      <c r="ES82" s="2"/>
      <c r="ET82" s="2"/>
      <c r="EU82" s="2"/>
      <c r="EV82" s="2"/>
      <c r="EW82" s="2"/>
      <c r="EX82" s="79"/>
      <c r="EY82" s="14"/>
      <c r="EZ82" s="6"/>
      <c r="FA82" s="48"/>
      <c r="FB82" s="1"/>
      <c r="FC82" s="1"/>
      <c r="FD82" s="2"/>
      <c r="FE82" s="2"/>
      <c r="FF82" s="2"/>
      <c r="FG82" s="2"/>
      <c r="FH82" s="2"/>
      <c r="FI82" s="79"/>
      <c r="FJ82" s="14"/>
      <c r="FK82" s="6"/>
      <c r="FL82" s="48"/>
      <c r="FM82" s="1"/>
      <c r="FN82" s="1"/>
      <c r="FO82" s="2"/>
      <c r="FP82" s="2"/>
      <c r="FQ82" s="2"/>
      <c r="FR82" s="2"/>
      <c r="FS82" s="2"/>
      <c r="FT82" s="79"/>
      <c r="FU82" s="14"/>
      <c r="FV82" s="6"/>
      <c r="FW82" s="48"/>
      <c r="FX82" s="1"/>
      <c r="FY82" s="1"/>
      <c r="FZ82" s="2"/>
      <c r="GA82" s="2"/>
      <c r="GB82" s="2"/>
      <c r="GC82" s="2"/>
      <c r="GD82" s="2"/>
      <c r="GE82" s="79"/>
      <c r="GF82" s="14"/>
      <c r="GG82" s="6"/>
      <c r="GH82" s="48"/>
      <c r="GI82" s="1"/>
      <c r="GJ82" s="1"/>
      <c r="GK82" s="2"/>
      <c r="GL82" s="2"/>
      <c r="GM82" s="2"/>
      <c r="GN82" s="2"/>
      <c r="GO82" s="2"/>
      <c r="GP82" s="79"/>
      <c r="GQ82" s="14"/>
      <c r="GR82" s="6"/>
      <c r="GS82" s="48"/>
      <c r="GT82" s="1"/>
      <c r="GU82" s="1"/>
      <c r="GV82" s="2"/>
      <c r="GW82" s="2"/>
      <c r="GX82" s="2"/>
      <c r="GY82" s="2"/>
      <c r="GZ82" s="2"/>
      <c r="HA82" s="79"/>
      <c r="HB82" s="14"/>
      <c r="HC82" s="6"/>
      <c r="HD82" s="48"/>
      <c r="HE82" s="1"/>
      <c r="HF82" s="1"/>
      <c r="HG82" s="2"/>
      <c r="HH82" s="2"/>
      <c r="HI82" s="2"/>
      <c r="HJ82" s="2"/>
      <c r="HK82" s="2"/>
      <c r="HL82" s="79"/>
      <c r="HM82" s="14"/>
      <c r="HN82" s="6"/>
      <c r="HO82" s="48"/>
      <c r="HP82" s="1"/>
      <c r="HQ82" s="1"/>
      <c r="HR82" s="2"/>
      <c r="HS82" s="2"/>
      <c r="HT82" s="2"/>
      <c r="HU82" s="2"/>
      <c r="HV82" s="2"/>
      <c r="HW82" s="79"/>
      <c r="HX82" s="14"/>
      <c r="HY82" s="6"/>
      <c r="HZ82" s="48"/>
      <c r="IA82" s="1"/>
      <c r="IB82" s="1"/>
      <c r="IC82" s="2"/>
      <c r="ID82" s="2"/>
      <c r="IE82" s="2"/>
      <c r="IF82" s="2"/>
      <c r="IG82" s="2"/>
      <c r="IH82" s="79"/>
      <c r="II82" s="14"/>
      <c r="IJ82" s="6"/>
      <c r="IK82" s="48"/>
      <c r="IL82" s="4"/>
    </row>
    <row r="83" spans="1:246" ht="14.4" hidden="1" thickTop="1" thickBot="1" x14ac:dyDescent="0.3">
      <c r="A83" s="37">
        <v>56</v>
      </c>
      <c r="B83" s="81"/>
      <c r="C83" s="28"/>
      <c r="D83" s="29"/>
      <c r="E83" s="82"/>
      <c r="F83" s="82"/>
      <c r="G83" s="24" t="str">
        <f>IF(AND(OR($G$2="Y",$H$2="Y"),I83&lt;5,J83&lt;5),IF(AND(I83=#REF!,J83=#REF!),#REF!+1,1),"")</f>
        <v/>
      </c>
      <c r="H83" s="24" t="e">
        <f>IF(AND($H$2="Y",J83&gt;0,OR(AND(G83=1,#REF!=10),AND(G83=2,#REF!=20),AND(G83=3,#REF!=30),AND(G83=4,#REF!=40),AND(G83=5,#REF!=50),AND(G83=6,#REF!=60),AND(G83=7,#REF!=70),AND(G83=8,#REF!=80),AND(G83=9,#REF!=90),AND(G83=10,#REF!=100))),VLOOKUP(J83-1,SortLookup!$A$13:$B$16,2,FALSE),"")</f>
        <v>#REF!</v>
      </c>
      <c r="I83" s="38" t="str">
        <f>IF(ISNA(VLOOKUP(E83,SortLookup!$A$1:$B$5,2,FALSE))," ",VLOOKUP(E83,SortLookup!$A$1:$B$5,2,FALSE))</f>
        <v xml:space="preserve"> </v>
      </c>
      <c r="J83" s="25" t="str">
        <f>IF(ISNA(VLOOKUP(F83,SortLookup!$A$7:$B$11,2,FALSE))," ",VLOOKUP(F83,SortLookup!$A$7:$B$11,2,FALSE))</f>
        <v xml:space="preserve"> </v>
      </c>
      <c r="K83" s="142">
        <f t="shared" si="67"/>
        <v>0</v>
      </c>
      <c r="L83" s="77">
        <f>AB83+AO83+BA83+BL83+BY83+CJ83+CU83+DF83+DQ83+EB83+EM83+EX83+FI83+FT83+GE83+GP83+HA83+HL83+HW83+IH83</f>
        <v>0</v>
      </c>
      <c r="M83" s="26">
        <f>AD83+AQ83+BC83+BN83+CA83+CL83+CW83+DH83+DS83+ED83+EO83+EZ83+FK83+FV83+GG83+GR83+HC83+HN83+HY83+IJ83</f>
        <v>0</v>
      </c>
      <c r="N83" s="30">
        <f t="shared" si="68"/>
        <v>0</v>
      </c>
      <c r="O83" s="118">
        <f>W83+AJ83+AV83+BG83+BT83+CE83+CP83+DA83+DL83+DW83+EH83+ES83+FD83+FO83+FZ83+GK83+GV83+HG83+HR83+IC83</f>
        <v>0</v>
      </c>
      <c r="P83" s="35"/>
      <c r="Q83" s="32"/>
      <c r="R83" s="32"/>
      <c r="S83" s="32"/>
      <c r="T83" s="32"/>
      <c r="U83" s="32"/>
      <c r="V83" s="32"/>
      <c r="W83" s="33"/>
      <c r="X83" s="33"/>
      <c r="Y83" s="33"/>
      <c r="Z83" s="33"/>
      <c r="AA83" s="34"/>
      <c r="AB83" s="31">
        <f t="shared" si="69"/>
        <v>0</v>
      </c>
      <c r="AC83" s="30">
        <f t="shared" si="70"/>
        <v>0</v>
      </c>
      <c r="AD83" s="26">
        <f t="shared" si="71"/>
        <v>0</v>
      </c>
      <c r="AE83" s="59">
        <f t="shared" si="72"/>
        <v>0</v>
      </c>
      <c r="AF83" s="35"/>
      <c r="AG83" s="32"/>
      <c r="AH83" s="32"/>
      <c r="AI83" s="32"/>
      <c r="AJ83" s="33"/>
      <c r="AK83" s="33"/>
      <c r="AL83" s="33"/>
      <c r="AM83" s="33"/>
      <c r="AN83" s="34"/>
      <c r="AO83" s="31">
        <f t="shared" si="73"/>
        <v>0</v>
      </c>
      <c r="AP83" s="30">
        <f t="shared" si="74"/>
        <v>0</v>
      </c>
      <c r="AQ83" s="26">
        <f t="shared" si="75"/>
        <v>0</v>
      </c>
      <c r="AR83" s="59">
        <f t="shared" si="76"/>
        <v>0</v>
      </c>
      <c r="AS83" s="35"/>
      <c r="AT83" s="32"/>
      <c r="AU83" s="32"/>
      <c r="AV83" s="33"/>
      <c r="AW83" s="33"/>
      <c r="AX83" s="33"/>
      <c r="AY83" s="33"/>
      <c r="AZ83" s="34"/>
      <c r="BA83" s="31">
        <f t="shared" si="77"/>
        <v>0</v>
      </c>
      <c r="BB83" s="30">
        <f t="shared" si="78"/>
        <v>0</v>
      </c>
      <c r="BC83" s="26">
        <f t="shared" si="79"/>
        <v>0</v>
      </c>
      <c r="BD83" s="59">
        <f t="shared" si="80"/>
        <v>0</v>
      </c>
      <c r="BE83" s="31"/>
      <c r="BF83" s="56"/>
      <c r="BG83" s="33"/>
      <c r="BH83" s="33"/>
      <c r="BI83" s="33"/>
      <c r="BJ83" s="33"/>
      <c r="BK83" s="33"/>
      <c r="BL83" s="77">
        <f t="shared" si="81"/>
        <v>0</v>
      </c>
      <c r="BM83" s="30">
        <f t="shared" si="82"/>
        <v>0</v>
      </c>
      <c r="BN83" s="26">
        <f t="shared" si="83"/>
        <v>0</v>
      </c>
      <c r="BO83" s="91">
        <f t="shared" si="84"/>
        <v>0</v>
      </c>
      <c r="BP83" s="32"/>
      <c r="BQ83" s="32"/>
      <c r="BR83" s="32"/>
      <c r="BS83" s="32"/>
      <c r="BT83" s="33"/>
      <c r="BU83" s="33"/>
      <c r="BV83" s="33"/>
      <c r="BW83" s="33"/>
      <c r="BX83" s="34"/>
      <c r="BY83" s="31">
        <f t="shared" si="85"/>
        <v>0</v>
      </c>
      <c r="BZ83" s="30">
        <f t="shared" si="86"/>
        <v>0</v>
      </c>
      <c r="CA83" s="26">
        <f t="shared" si="87"/>
        <v>0</v>
      </c>
      <c r="CB83" s="59">
        <f t="shared" si="88"/>
        <v>0</v>
      </c>
      <c r="CC83" s="35"/>
      <c r="CD83" s="32"/>
      <c r="CE83" s="33"/>
      <c r="CF83" s="33"/>
      <c r="CG83" s="33"/>
      <c r="CH83" s="33"/>
      <c r="CI83" s="34"/>
      <c r="CJ83" s="31">
        <f t="shared" si="89"/>
        <v>0</v>
      </c>
      <c r="CK83" s="30">
        <f t="shared" si="90"/>
        <v>0</v>
      </c>
      <c r="CL83" s="26">
        <f t="shared" si="91"/>
        <v>0</v>
      </c>
      <c r="CM83" s="59">
        <f t="shared" si="92"/>
        <v>0</v>
      </c>
      <c r="CN83" s="1"/>
      <c r="CO83" s="1"/>
      <c r="CP83" s="2"/>
      <c r="CQ83" s="2"/>
      <c r="CR83" s="2"/>
      <c r="CS83" s="2"/>
      <c r="CT83" s="2"/>
      <c r="CU83" s="79"/>
      <c r="CV83" s="14"/>
      <c r="CW83" s="6"/>
      <c r="CX83" s="48"/>
      <c r="CY83" s="1"/>
      <c r="CZ83" s="1"/>
      <c r="DA83" s="2"/>
      <c r="DB83" s="2"/>
      <c r="DC83" s="2"/>
      <c r="DD83" s="2"/>
      <c r="DE83" s="2"/>
      <c r="DF83" s="79"/>
      <c r="DG83" s="14"/>
      <c r="DH83" s="6"/>
      <c r="DI83" s="48"/>
      <c r="DJ83" s="1"/>
      <c r="DK83" s="1"/>
      <c r="DL83" s="2"/>
      <c r="DM83" s="2"/>
      <c r="DN83" s="2"/>
      <c r="DO83" s="2"/>
      <c r="DP83" s="2"/>
      <c r="DQ83" s="79"/>
      <c r="DR83" s="14"/>
      <c r="DS83" s="6"/>
      <c r="DT83" s="48"/>
      <c r="DU83" s="1"/>
      <c r="DV83" s="1"/>
      <c r="DW83" s="2"/>
      <c r="DX83" s="2"/>
      <c r="DY83" s="2"/>
      <c r="DZ83" s="2"/>
      <c r="EA83" s="2"/>
      <c r="EB83" s="79"/>
      <c r="EC83" s="14"/>
      <c r="ED83" s="6"/>
      <c r="EE83" s="48"/>
      <c r="EF83" s="1"/>
      <c r="EG83" s="1"/>
      <c r="EH83" s="2"/>
      <c r="EI83" s="2"/>
      <c r="EJ83" s="2"/>
      <c r="EK83" s="2"/>
      <c r="EL83" s="2"/>
      <c r="EM83" s="79"/>
      <c r="EN83" s="14"/>
      <c r="EO83" s="6"/>
      <c r="EP83" s="48"/>
      <c r="EQ83" s="1"/>
      <c r="ER83" s="1"/>
      <c r="ES83" s="2"/>
      <c r="ET83" s="2"/>
      <c r="EU83" s="2"/>
      <c r="EV83" s="2"/>
      <c r="EW83" s="2"/>
      <c r="EX83" s="79"/>
      <c r="EY83" s="14"/>
      <c r="EZ83" s="6"/>
      <c r="FA83" s="48"/>
      <c r="FB83" s="1"/>
      <c r="FC83" s="1"/>
      <c r="FD83" s="2"/>
      <c r="FE83" s="2"/>
      <c r="FF83" s="2"/>
      <c r="FG83" s="2"/>
      <c r="FH83" s="2"/>
      <c r="FI83" s="79"/>
      <c r="FJ83" s="14"/>
      <c r="FK83" s="6"/>
      <c r="FL83" s="48"/>
      <c r="FM83" s="1"/>
      <c r="FN83" s="1"/>
      <c r="FO83" s="2"/>
      <c r="FP83" s="2"/>
      <c r="FQ83" s="2"/>
      <c r="FR83" s="2"/>
      <c r="FS83" s="2"/>
      <c r="FT83" s="79"/>
      <c r="FU83" s="14"/>
      <c r="FV83" s="6"/>
      <c r="FW83" s="48"/>
      <c r="FX83" s="1"/>
      <c r="FY83" s="1"/>
      <c r="FZ83" s="2"/>
      <c r="GA83" s="2"/>
      <c r="GB83" s="2"/>
      <c r="GC83" s="2"/>
      <c r="GD83" s="2"/>
      <c r="GE83" s="79"/>
      <c r="GF83" s="14"/>
      <c r="GG83" s="6"/>
      <c r="GH83" s="48"/>
      <c r="GI83" s="1"/>
      <c r="GJ83" s="1"/>
      <c r="GK83" s="2"/>
      <c r="GL83" s="2"/>
      <c r="GM83" s="2"/>
      <c r="GN83" s="2"/>
      <c r="GO83" s="2"/>
      <c r="GP83" s="79"/>
      <c r="GQ83" s="14"/>
      <c r="GR83" s="6"/>
      <c r="GS83" s="48"/>
      <c r="GT83" s="1"/>
      <c r="GU83" s="1"/>
      <c r="GV83" s="2"/>
      <c r="GW83" s="2"/>
      <c r="GX83" s="2"/>
      <c r="GY83" s="2"/>
      <c r="GZ83" s="2"/>
      <c r="HA83" s="79"/>
      <c r="HB83" s="14"/>
      <c r="HC83" s="6"/>
      <c r="HD83" s="48"/>
      <c r="HE83" s="1"/>
      <c r="HF83" s="1"/>
      <c r="HG83" s="2"/>
      <c r="HH83" s="2"/>
      <c r="HI83" s="2"/>
      <c r="HJ83" s="2"/>
      <c r="HK83" s="2"/>
      <c r="HL83" s="79"/>
      <c r="HM83" s="14"/>
      <c r="HN83" s="6"/>
      <c r="HO83" s="48"/>
      <c r="HP83" s="1"/>
      <c r="HQ83" s="1"/>
      <c r="HR83" s="2"/>
      <c r="HS83" s="2"/>
      <c r="HT83" s="2"/>
      <c r="HU83" s="2"/>
      <c r="HV83" s="2"/>
      <c r="HW83" s="79"/>
      <c r="HX83" s="14"/>
      <c r="HY83" s="6"/>
      <c r="HZ83" s="48"/>
      <c r="IA83" s="1"/>
      <c r="IB83" s="1"/>
      <c r="IC83" s="2"/>
      <c r="ID83" s="2"/>
      <c r="IE83" s="2"/>
      <c r="IF83" s="2"/>
      <c r="IG83" s="2"/>
      <c r="IH83" s="79"/>
      <c r="II83" s="14"/>
      <c r="IJ83" s="6"/>
      <c r="IK83" s="48"/>
      <c r="IL83" s="4"/>
    </row>
    <row r="84" spans="1:246" ht="14.4" hidden="1" thickTop="1" thickBot="1" x14ac:dyDescent="0.3">
      <c r="A84" s="37">
        <v>57</v>
      </c>
      <c r="B84" s="28"/>
      <c r="C84" s="28"/>
      <c r="D84" s="29"/>
      <c r="E84" s="29"/>
      <c r="F84" s="29"/>
      <c r="G84" s="24" t="str">
        <f>IF(AND(OR($G$2="Y",$H$2="Y"),I84&lt;5,J84&lt;5),IF(AND(I84=I83,J84=J83),G83+1,1),"")</f>
        <v/>
      </c>
      <c r="H84" s="24" t="e">
        <f>IF(AND($H$2="Y",J84&gt;0,OR(AND(G84=1,#REF!=10),AND(G84=2,#REF!=20),AND(G84=3,#REF!=30),AND(G84=4,#REF!=40),AND(G84=5,#REF!=50),AND(G84=6,#REF!=60),AND(G84=7,G89=70),AND(G84=8,#REF!=80),AND(G84=9,G98=90),AND(G84=10,#REF!=100))),VLOOKUP(J84-1,SortLookup!$A$13:$B$16,2,FALSE),"")</f>
        <v>#REF!</v>
      </c>
      <c r="I84" s="38" t="str">
        <f>IF(ISNA(VLOOKUP(E84,SortLookup!$A$1:$B$5,2,FALSE))," ",VLOOKUP(E84,SortLookup!$A$1:$B$5,2,FALSE))</f>
        <v xml:space="preserve"> </v>
      </c>
      <c r="J84" s="25" t="str">
        <f>IF(ISNA(VLOOKUP(F84,SortLookup!$A$7:$B$11,2,FALSE))," ",VLOOKUP(F84,SortLookup!$A$7:$B$11,2,FALSE))</f>
        <v xml:space="preserve"> </v>
      </c>
      <c r="K84" s="142">
        <f t="shared" si="67"/>
        <v>0</v>
      </c>
      <c r="L84" s="77">
        <f>AB84+AO84+BA84+BL84+BY84+CJ84+CU84+DF84+DQ84+EB84+EM84+EX84+FI84+FT84+GE84+GP84+HA84+HL84+HW84+IH84</f>
        <v>0</v>
      </c>
      <c r="M84" s="26">
        <f>AD84+AQ84+BC84+BN84+CA84+CL84+CW84+DH84+DS84+ED84+EO84+EZ84+FK84+FV84+GG84+GR84+HC84+HN84+HY84+IJ84</f>
        <v>0</v>
      </c>
      <c r="N84" s="30">
        <f t="shared" si="68"/>
        <v>0</v>
      </c>
      <c r="O84" s="118">
        <f>W84+AJ84+AV84+BG84+BT84+CE84+CP84+DA84+DL84+DW84+EH84+ES84+FD84+FO84+FZ84+GK84+GV84+HG84+HR84+IC84</f>
        <v>0</v>
      </c>
      <c r="P84" s="35"/>
      <c r="Q84" s="32"/>
      <c r="R84" s="32"/>
      <c r="S84" s="32"/>
      <c r="T84" s="32"/>
      <c r="U84" s="32"/>
      <c r="V84" s="32"/>
      <c r="W84" s="33"/>
      <c r="X84" s="33"/>
      <c r="Y84" s="33"/>
      <c r="Z84" s="33"/>
      <c r="AA84" s="34"/>
      <c r="AB84" s="31">
        <f t="shared" si="69"/>
        <v>0</v>
      </c>
      <c r="AC84" s="30">
        <f t="shared" si="70"/>
        <v>0</v>
      </c>
      <c r="AD84" s="26">
        <f t="shared" si="71"/>
        <v>0</v>
      </c>
      <c r="AE84" s="59">
        <f t="shared" si="72"/>
        <v>0</v>
      </c>
      <c r="AF84" s="35"/>
      <c r="AG84" s="32"/>
      <c r="AH84" s="32"/>
      <c r="AI84" s="32"/>
      <c r="AJ84" s="33"/>
      <c r="AK84" s="33"/>
      <c r="AL84" s="33"/>
      <c r="AM84" s="33"/>
      <c r="AN84" s="34"/>
      <c r="AO84" s="31">
        <f t="shared" si="73"/>
        <v>0</v>
      </c>
      <c r="AP84" s="30">
        <f t="shared" si="74"/>
        <v>0</v>
      </c>
      <c r="AQ84" s="26">
        <f t="shared" si="75"/>
        <v>0</v>
      </c>
      <c r="AR84" s="59">
        <f t="shared" si="76"/>
        <v>0</v>
      </c>
      <c r="AS84" s="35"/>
      <c r="AT84" s="32"/>
      <c r="AU84" s="32"/>
      <c r="AV84" s="33"/>
      <c r="AW84" s="33"/>
      <c r="AX84" s="33"/>
      <c r="AY84" s="33"/>
      <c r="AZ84" s="34"/>
      <c r="BA84" s="31">
        <f t="shared" si="77"/>
        <v>0</v>
      </c>
      <c r="BB84" s="30">
        <f t="shared" si="78"/>
        <v>0</v>
      </c>
      <c r="BC84" s="26">
        <f t="shared" si="79"/>
        <v>0</v>
      </c>
      <c r="BD84" s="59">
        <f t="shared" si="80"/>
        <v>0</v>
      </c>
      <c r="BE84" s="31"/>
      <c r="BF84" s="56"/>
      <c r="BG84" s="33"/>
      <c r="BH84" s="33"/>
      <c r="BI84" s="33"/>
      <c r="BJ84" s="33"/>
      <c r="BK84" s="33"/>
      <c r="BL84" s="77">
        <f t="shared" si="81"/>
        <v>0</v>
      </c>
      <c r="BM84" s="30">
        <f t="shared" si="82"/>
        <v>0</v>
      </c>
      <c r="BN84" s="26">
        <f t="shared" si="83"/>
        <v>0</v>
      </c>
      <c r="BO84" s="91">
        <f t="shared" si="84"/>
        <v>0</v>
      </c>
      <c r="BP84" s="32"/>
      <c r="BQ84" s="32"/>
      <c r="BR84" s="32"/>
      <c r="BS84" s="32"/>
      <c r="BT84" s="33"/>
      <c r="BU84" s="33"/>
      <c r="BV84" s="33"/>
      <c r="BW84" s="33"/>
      <c r="BX84" s="34"/>
      <c r="BY84" s="31">
        <f t="shared" si="85"/>
        <v>0</v>
      </c>
      <c r="BZ84" s="30">
        <f t="shared" si="86"/>
        <v>0</v>
      </c>
      <c r="CA84" s="26">
        <f t="shared" si="87"/>
        <v>0</v>
      </c>
      <c r="CB84" s="59">
        <f t="shared" si="88"/>
        <v>0</v>
      </c>
      <c r="CC84" s="35"/>
      <c r="CD84" s="32"/>
      <c r="CE84" s="33"/>
      <c r="CF84" s="33"/>
      <c r="CG84" s="33"/>
      <c r="CH84" s="33"/>
      <c r="CI84" s="34"/>
      <c r="CJ84" s="31">
        <f t="shared" si="89"/>
        <v>0</v>
      </c>
      <c r="CK84" s="30">
        <f t="shared" si="90"/>
        <v>0</v>
      </c>
      <c r="CL84" s="26">
        <f t="shared" si="91"/>
        <v>0</v>
      </c>
      <c r="CM84" s="59">
        <f t="shared" si="92"/>
        <v>0</v>
      </c>
      <c r="CX84" s="4"/>
      <c r="CY84" s="4"/>
      <c r="DI84" s="4"/>
      <c r="DJ84" s="4"/>
      <c r="DT84" s="4"/>
      <c r="DU84" s="4"/>
      <c r="EE84" s="4"/>
      <c r="EF84" s="4"/>
      <c r="EP84" s="4"/>
      <c r="EQ84" s="4"/>
      <c r="FA84" s="4"/>
      <c r="FB84" s="4"/>
      <c r="FL84" s="4"/>
      <c r="FM84" s="4"/>
      <c r="FW84" s="4"/>
      <c r="FX84" s="4"/>
      <c r="GH84" s="4"/>
      <c r="GI84" s="4"/>
      <c r="GS84" s="4"/>
      <c r="GT84" s="4"/>
      <c r="HD84" s="4"/>
      <c r="HE84" s="4"/>
      <c r="HO84" s="4"/>
      <c r="HP84" s="4"/>
      <c r="HZ84" s="4"/>
      <c r="IA84" s="4"/>
      <c r="IL84" s="4"/>
    </row>
    <row r="85" spans="1:246" ht="14.4" hidden="1" thickTop="1" thickBot="1" x14ac:dyDescent="0.3">
      <c r="A85" s="37">
        <v>58</v>
      </c>
      <c r="B85" s="147"/>
      <c r="C85" s="85"/>
      <c r="D85" s="86"/>
      <c r="E85" s="148"/>
      <c r="F85" s="148"/>
      <c r="G85" s="87" t="str">
        <f>IF(AND(OR($G$2="Y",$H$2="Y"),I85&lt;5,J85&lt;5),IF(AND(I85=#REF!,J85=#REF!),#REF!+1,1),"")</f>
        <v/>
      </c>
      <c r="H85" s="87" t="e">
        <f>IF(AND($H$2="Y",J85&gt;0,OR(AND(G85=1,#REF!=10),AND(G85=2,#REF!=20),AND(G85=3,#REF!=30),AND(G85=4,#REF!=40),AND(G85=5,#REF!=50),AND(G85=6,#REF!=60),AND(G85=7,#REF!=70),AND(G85=8,#REF!=80),AND(G85=9,#REF!=90),AND(G85=10,#REF!=100))),VLOOKUP(J85-1,SortLookup!$A$13:$B$16,2,FALSE),"")</f>
        <v>#REF!</v>
      </c>
      <c r="I85" s="88" t="str">
        <f>IF(ISNA(VLOOKUP(E85,SortLookup!$A$1:$B$5,2,FALSE))," ",VLOOKUP(E85,SortLookup!$A$1:$B$5,2,FALSE))</f>
        <v xml:space="preserve"> </v>
      </c>
      <c r="J85" s="143" t="str">
        <f>IF(ISNA(VLOOKUP(F85,SortLookup!$A$7:$B$11,2,FALSE))," ",VLOOKUP(F85,SortLookup!$A$7:$B$11,2,FALSE))</f>
        <v xml:space="preserve"> </v>
      </c>
      <c r="K85" s="144">
        <f t="shared" si="67"/>
        <v>0</v>
      </c>
      <c r="L85" s="106">
        <f>AB85+AO85+BA85+BL85+BY85+CJ85+CU85+DF85+DQ85+EB85+EM85+EX85+FI85+FT85+GE85+GP85+HA85+HL85+HW85+IH85</f>
        <v>0</v>
      </c>
      <c r="M85" s="107">
        <f>AD85+AQ85+BC85+BN85+CA85+CL85+CW85+DH85+DS85+ED85+EO85+EZ85+FK85+FV85+GG85+GR85+HC85+HN85+HY85+IJ85</f>
        <v>0</v>
      </c>
      <c r="N85" s="108">
        <f t="shared" si="68"/>
        <v>0</v>
      </c>
      <c r="O85" s="116">
        <f>W85+AJ85+AV85+BG85+BT85+CE85+CP85+DA85+DL85+DW85+EH85+ES85+FD85+FO85+FZ85+GK85+GV85+HG85+HR85+IC85</f>
        <v>0</v>
      </c>
      <c r="P85" s="109"/>
      <c r="Q85" s="110"/>
      <c r="R85" s="110"/>
      <c r="S85" s="110"/>
      <c r="T85" s="110"/>
      <c r="U85" s="110"/>
      <c r="V85" s="110"/>
      <c r="W85" s="111"/>
      <c r="X85" s="111"/>
      <c r="Y85" s="111"/>
      <c r="Z85" s="111"/>
      <c r="AA85" s="112"/>
      <c r="AB85" s="113">
        <f t="shared" si="69"/>
        <v>0</v>
      </c>
      <c r="AC85" s="108">
        <f t="shared" si="70"/>
        <v>0</v>
      </c>
      <c r="AD85" s="107">
        <f t="shared" si="71"/>
        <v>0</v>
      </c>
      <c r="AE85" s="114">
        <f t="shared" si="72"/>
        <v>0</v>
      </c>
      <c r="AF85" s="35"/>
      <c r="AG85" s="32"/>
      <c r="AH85" s="32"/>
      <c r="AI85" s="32"/>
      <c r="AJ85" s="33"/>
      <c r="AK85" s="33"/>
      <c r="AL85" s="33"/>
      <c r="AM85" s="33"/>
      <c r="AN85" s="34"/>
      <c r="AO85" s="31">
        <f t="shared" si="73"/>
        <v>0</v>
      </c>
      <c r="AP85" s="30">
        <f t="shared" si="74"/>
        <v>0</v>
      </c>
      <c r="AQ85" s="26">
        <f t="shared" si="75"/>
        <v>0</v>
      </c>
      <c r="AR85" s="59">
        <f t="shared" si="76"/>
        <v>0</v>
      </c>
      <c r="AS85" s="35"/>
      <c r="AT85" s="32"/>
      <c r="AU85" s="32"/>
      <c r="AV85" s="33"/>
      <c r="AW85" s="33"/>
      <c r="AX85" s="33"/>
      <c r="AY85" s="33"/>
      <c r="AZ85" s="34"/>
      <c r="BA85" s="31">
        <f t="shared" si="77"/>
        <v>0</v>
      </c>
      <c r="BB85" s="30">
        <f t="shared" si="78"/>
        <v>0</v>
      </c>
      <c r="BC85" s="26">
        <f t="shared" si="79"/>
        <v>0</v>
      </c>
      <c r="BD85" s="59">
        <f t="shared" si="80"/>
        <v>0</v>
      </c>
      <c r="BE85" s="31"/>
      <c r="BF85" s="56"/>
      <c r="BG85" s="33"/>
      <c r="BH85" s="33"/>
      <c r="BI85" s="33"/>
      <c r="BJ85" s="33"/>
      <c r="BK85" s="33"/>
      <c r="BL85" s="77">
        <f t="shared" si="81"/>
        <v>0</v>
      </c>
      <c r="BM85" s="30">
        <f t="shared" si="82"/>
        <v>0</v>
      </c>
      <c r="BN85" s="26">
        <f t="shared" si="83"/>
        <v>0</v>
      </c>
      <c r="BO85" s="91">
        <f t="shared" si="84"/>
        <v>0</v>
      </c>
      <c r="BP85" s="32"/>
      <c r="BQ85" s="32"/>
      <c r="BR85" s="32"/>
      <c r="BS85" s="32"/>
      <c r="BT85" s="33"/>
      <c r="BU85" s="33"/>
      <c r="BV85" s="33"/>
      <c r="BW85" s="33"/>
      <c r="BX85" s="34"/>
      <c r="BY85" s="31">
        <f t="shared" si="85"/>
        <v>0</v>
      </c>
      <c r="BZ85" s="30">
        <f t="shared" si="86"/>
        <v>0</v>
      </c>
      <c r="CA85" s="26">
        <f t="shared" si="87"/>
        <v>0</v>
      </c>
      <c r="CB85" s="59">
        <f t="shared" si="88"/>
        <v>0</v>
      </c>
      <c r="CC85" s="35"/>
      <c r="CD85" s="32"/>
      <c r="CE85" s="33"/>
      <c r="CF85" s="33"/>
      <c r="CG85" s="33"/>
      <c r="CH85" s="33"/>
      <c r="CI85" s="34"/>
      <c r="CJ85" s="31">
        <f t="shared" si="89"/>
        <v>0</v>
      </c>
      <c r="CK85" s="30">
        <f t="shared" si="90"/>
        <v>0</v>
      </c>
      <c r="CL85" s="26">
        <f t="shared" si="91"/>
        <v>0</v>
      </c>
      <c r="CM85" s="59">
        <f t="shared" si="92"/>
        <v>0</v>
      </c>
      <c r="CN85" s="1"/>
      <c r="CO85" s="1"/>
      <c r="CP85" s="2"/>
      <c r="CQ85" s="2"/>
      <c r="CR85" s="2"/>
      <c r="CS85" s="2"/>
      <c r="CT85" s="2"/>
      <c r="CU85" s="79"/>
      <c r="CV85" s="14"/>
      <c r="CW85" s="6"/>
      <c r="CX85" s="48"/>
      <c r="CY85" s="1"/>
      <c r="CZ85" s="1"/>
      <c r="DA85" s="2"/>
      <c r="DB85" s="2"/>
      <c r="DC85" s="2"/>
      <c r="DD85" s="2"/>
      <c r="DE85" s="2"/>
      <c r="DF85" s="79"/>
      <c r="DG85" s="14"/>
      <c r="DH85" s="6"/>
      <c r="DI85" s="48"/>
      <c r="DJ85" s="1"/>
      <c r="DK85" s="1"/>
      <c r="DL85" s="2"/>
      <c r="DM85" s="2"/>
      <c r="DN85" s="2"/>
      <c r="DO85" s="2"/>
      <c r="DP85" s="2"/>
      <c r="DQ85" s="79"/>
      <c r="DR85" s="14"/>
      <c r="DS85" s="6"/>
      <c r="DT85" s="48"/>
      <c r="DU85" s="1"/>
      <c r="DV85" s="1"/>
      <c r="DW85" s="2"/>
      <c r="DX85" s="2"/>
      <c r="DY85" s="2"/>
      <c r="DZ85" s="2"/>
      <c r="EA85" s="2"/>
      <c r="EB85" s="79"/>
      <c r="EC85" s="14"/>
      <c r="ED85" s="6"/>
      <c r="EE85" s="48"/>
      <c r="EF85" s="1"/>
      <c r="EG85" s="1"/>
      <c r="EH85" s="2"/>
      <c r="EI85" s="2"/>
      <c r="EJ85" s="2"/>
      <c r="EK85" s="2"/>
      <c r="EL85" s="2"/>
      <c r="EM85" s="79"/>
      <c r="EN85" s="14"/>
      <c r="EO85" s="6"/>
      <c r="EP85" s="48"/>
      <c r="EQ85" s="1"/>
      <c r="ER85" s="1"/>
      <c r="ES85" s="2"/>
      <c r="ET85" s="2"/>
      <c r="EU85" s="2"/>
      <c r="EV85" s="2"/>
      <c r="EW85" s="2"/>
      <c r="EX85" s="79"/>
      <c r="EY85" s="14"/>
      <c r="EZ85" s="6"/>
      <c r="FA85" s="48"/>
      <c r="FB85" s="1"/>
      <c r="FC85" s="1"/>
      <c r="FD85" s="2"/>
      <c r="FE85" s="2"/>
      <c r="FF85" s="2"/>
      <c r="FG85" s="2"/>
      <c r="FH85" s="2"/>
      <c r="FI85" s="79"/>
      <c r="FJ85" s="14"/>
      <c r="FK85" s="6"/>
      <c r="FL85" s="48"/>
      <c r="FM85" s="1"/>
      <c r="FN85" s="1"/>
      <c r="FO85" s="2"/>
      <c r="FP85" s="2"/>
      <c r="FQ85" s="2"/>
      <c r="FR85" s="2"/>
      <c r="FS85" s="2"/>
      <c r="FT85" s="79"/>
      <c r="FU85" s="14"/>
      <c r="FV85" s="6"/>
      <c r="FW85" s="48"/>
      <c r="FX85" s="1"/>
      <c r="FY85" s="1"/>
      <c r="FZ85" s="2"/>
      <c r="GA85" s="2"/>
      <c r="GB85" s="2"/>
      <c r="GC85" s="2"/>
      <c r="GD85" s="2"/>
      <c r="GE85" s="79"/>
      <c r="GF85" s="14"/>
      <c r="GG85" s="6"/>
      <c r="GH85" s="48"/>
      <c r="GI85" s="1"/>
      <c r="GJ85" s="1"/>
      <c r="GK85" s="2"/>
      <c r="GL85" s="2"/>
      <c r="GM85" s="2"/>
      <c r="GN85" s="2"/>
      <c r="GO85" s="2"/>
      <c r="GP85" s="79"/>
      <c r="GQ85" s="14"/>
      <c r="GR85" s="6"/>
      <c r="GS85" s="48"/>
      <c r="GT85" s="1"/>
      <c r="GU85" s="1"/>
      <c r="GV85" s="2"/>
      <c r="GW85" s="2"/>
      <c r="GX85" s="2"/>
      <c r="GY85" s="2"/>
      <c r="GZ85" s="2"/>
      <c r="HA85" s="79"/>
      <c r="HB85" s="14"/>
      <c r="HC85" s="6"/>
      <c r="HD85" s="48"/>
      <c r="HE85" s="1"/>
      <c r="HF85" s="1"/>
      <c r="HG85" s="2"/>
      <c r="HH85" s="2"/>
      <c r="HI85" s="2"/>
      <c r="HJ85" s="2"/>
      <c r="HK85" s="2"/>
      <c r="HL85" s="79"/>
      <c r="HM85" s="14"/>
      <c r="HN85" s="6"/>
      <c r="HO85" s="48"/>
      <c r="HP85" s="1"/>
      <c r="HQ85" s="1"/>
      <c r="HR85" s="2"/>
      <c r="HS85" s="2"/>
      <c r="HT85" s="2"/>
      <c r="HU85" s="2"/>
      <c r="HV85" s="2"/>
      <c r="HW85" s="79"/>
      <c r="HX85" s="14"/>
      <c r="HY85" s="6"/>
      <c r="HZ85" s="48"/>
      <c r="IA85" s="1"/>
      <c r="IB85" s="1"/>
      <c r="IC85" s="2"/>
      <c r="ID85" s="2"/>
      <c r="IE85" s="2"/>
      <c r="IF85" s="2"/>
      <c r="IG85" s="2"/>
      <c r="IH85" s="79"/>
      <c r="II85" s="14"/>
      <c r="IJ85" s="6"/>
      <c r="IK85" s="48"/>
      <c r="IL85" s="4"/>
    </row>
    <row r="86" spans="1:246" ht="14.4" hidden="1" thickTop="1" thickBot="1" x14ac:dyDescent="0.3">
      <c r="A86" s="37">
        <v>59</v>
      </c>
      <c r="B86" s="39"/>
      <c r="C86" s="39"/>
      <c r="D86" s="40"/>
      <c r="E86" s="40"/>
      <c r="F86" s="40"/>
      <c r="G86" s="41" t="str">
        <f>IF(AND(OR($G$2="Y",$H$2="Y"),I86&lt;5,J86&lt;5),IF(AND(I86=#REF!,J86=#REF!),#REF!+1,1),"")</f>
        <v/>
      </c>
      <c r="H86" s="41" t="e">
        <f>IF(AND($H$2="Y",J86&gt;0,OR(AND(G86=1,#REF!=10),AND(G86=2,#REF!=20),AND(G86=3,#REF!=30),AND(G86=4,#REF!=40),AND(G86=5,#REF!=50),AND(G86=6,#REF!=60),AND(G86=7,#REF!=70),AND(G86=8,#REF!=80),AND(G86=9,#REF!=90),AND(G86=10,#REF!=100))),VLOOKUP(J86-1,SortLookup!$A$13:$B$16,2,FALSE),"")</f>
        <v>#REF!</v>
      </c>
      <c r="I86" s="42" t="str">
        <f>IF(ISNA(VLOOKUP(E86,SortLookup!$A$1:$B$5,2,FALSE))," ",VLOOKUP(E86,SortLookup!$A$1:$B$5,2,FALSE))</f>
        <v xml:space="preserve"> </v>
      </c>
      <c r="J86" s="50" t="str">
        <f>IF(ISNA(VLOOKUP(F86,SortLookup!$A$7:$B$11,2,FALSE))," ",VLOOKUP(F86,SortLookup!$A$7:$B$11,2,FALSE))</f>
        <v xml:space="preserve"> </v>
      </c>
      <c r="K86" s="145">
        <f t="shared" ref="K86:K93" si="93">L86+M86+N86</f>
        <v>0</v>
      </c>
      <c r="L86" s="74">
        <f t="shared" ref="L86:L92" si="94">AB86+AO86+BA86+BL86+BY86+CJ86+CU52+DF52+DQ52+EB52+EM52+EX52+FI52+FT52+GE52+GP52+HA52+HL52+HW52+IH52</f>
        <v>0</v>
      </c>
      <c r="M86" s="44">
        <f t="shared" ref="M86:M92" si="95">AD86+AQ86+BC86+BN86+CA86+CL86+CW52+DH52+DS52+ED52+EO52+EZ52+FK52+FV52+GG52+GR52+HC52+HN52+HY52+IJ52</f>
        <v>0</v>
      </c>
      <c r="N86" s="45">
        <f t="shared" ref="N86:N93" si="96">O86/2</f>
        <v>0</v>
      </c>
      <c r="O86" s="117">
        <f t="shared" ref="O86:O92" si="97">W86+AJ86+AV86+BG86+BT86+CE86+CP52+DA52+DL52+DW52+EH52+ES52+FD52+FO52+FZ52+GK52+GV52+HG52+HR52+IC52</f>
        <v>0</v>
      </c>
      <c r="P86" s="51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101"/>
      <c r="AB86" s="52">
        <f t="shared" ref="AB86:AB93" si="98">P86+Q86+R86+S86+T86+U86+V86</f>
        <v>0</v>
      </c>
      <c r="AC86" s="45">
        <f t="shared" ref="AC86:AC93" si="99">W86/2</f>
        <v>0</v>
      </c>
      <c r="AD86" s="44">
        <f t="shared" ref="AD86:AD93" si="100">(X86*3)+(Y86*5)+(Z86*5)+(AA86*20)</f>
        <v>0</v>
      </c>
      <c r="AE86" s="102">
        <f t="shared" ref="AE86:AE93" si="101">AB86+AC86+AD86</f>
        <v>0</v>
      </c>
      <c r="AF86" s="35"/>
      <c r="AG86" s="32"/>
      <c r="AH86" s="32"/>
      <c r="AI86" s="32"/>
      <c r="AJ86" s="33"/>
      <c r="AK86" s="33"/>
      <c r="AL86" s="33"/>
      <c r="AM86" s="33"/>
      <c r="AN86" s="34"/>
      <c r="AO86" s="31">
        <f t="shared" ref="AO86:AO93" si="102">AF86+AG86+AH86+AI86</f>
        <v>0</v>
      </c>
      <c r="AP86" s="30">
        <f t="shared" ref="AP86:AP93" si="103">AJ86/2</f>
        <v>0</v>
      </c>
      <c r="AQ86" s="26">
        <f t="shared" ref="AQ86:AQ93" si="104">(AK86*3)+(AL86*5)+(AM86*5)+(AN86*20)</f>
        <v>0</v>
      </c>
      <c r="AR86" s="59">
        <f t="shared" ref="AR86:AR93" si="105">AO86+AP86+AQ86</f>
        <v>0</v>
      </c>
      <c r="AS86" s="35"/>
      <c r="AT86" s="32"/>
      <c r="AU86" s="32"/>
      <c r="AV86" s="33"/>
      <c r="AW86" s="33"/>
      <c r="AX86" s="33"/>
      <c r="AY86" s="33"/>
      <c r="AZ86" s="34"/>
      <c r="BA86" s="31">
        <f t="shared" ref="BA86:BA93" si="106">AS86+AT86+AU86</f>
        <v>0</v>
      </c>
      <c r="BB86" s="30">
        <f t="shared" ref="BB86:BB93" si="107">AV86/2</f>
        <v>0</v>
      </c>
      <c r="BC86" s="26">
        <f t="shared" ref="BC86:BC93" si="108">(AW86*3)+(AX86*5)+(AY86*5)+(AZ86*20)</f>
        <v>0</v>
      </c>
      <c r="BD86" s="59">
        <f t="shared" ref="BD86:BD93" si="109">BA86+BB86+BC86</f>
        <v>0</v>
      </c>
      <c r="BE86" s="31"/>
      <c r="BF86" s="56"/>
      <c r="BG86" s="33"/>
      <c r="BH86" s="33"/>
      <c r="BI86" s="33"/>
      <c r="BJ86" s="33"/>
      <c r="BK86" s="33"/>
      <c r="BL86" s="77">
        <f t="shared" ref="BL86:BL93" si="110">BE86+BF86</f>
        <v>0</v>
      </c>
      <c r="BM86" s="30">
        <f t="shared" ref="BM86:BM93" si="111">BG86/2</f>
        <v>0</v>
      </c>
      <c r="BN86" s="26">
        <f t="shared" ref="BN86:BN93" si="112">(BH86*3)+(BI86*5)+(BJ86*5)+(BK86*20)</f>
        <v>0</v>
      </c>
      <c r="BO86" s="91">
        <f t="shared" ref="BO86:BO93" si="113">BL86+BM86+BN86</f>
        <v>0</v>
      </c>
      <c r="BP86" s="32"/>
      <c r="BQ86" s="32"/>
      <c r="BR86" s="32"/>
      <c r="BS86" s="32"/>
      <c r="BT86" s="33"/>
      <c r="BU86" s="33"/>
      <c r="BV86" s="33"/>
      <c r="BW86" s="33"/>
      <c r="BX86" s="34"/>
      <c r="BY86" s="31">
        <f t="shared" ref="BY86:BY93" si="114">BP86+BQ86+BR86+BS86</f>
        <v>0</v>
      </c>
      <c r="BZ86" s="30">
        <f t="shared" ref="BZ86:BZ93" si="115">BT86/2</f>
        <v>0</v>
      </c>
      <c r="CA86" s="26">
        <f t="shared" ref="CA86:CA93" si="116">(BU86*3)+(BV86*5)+(BW86*5)+(BX86*20)</f>
        <v>0</v>
      </c>
      <c r="CB86" s="59">
        <f t="shared" ref="CB86:CB93" si="117">BY86+BZ86+CA86</f>
        <v>0</v>
      </c>
      <c r="CC86" s="35"/>
      <c r="CD86" s="32"/>
      <c r="CE86" s="33"/>
      <c r="CF86" s="33"/>
      <c r="CG86" s="33"/>
      <c r="CH86" s="33"/>
      <c r="CI86" s="34"/>
      <c r="CJ86" s="31">
        <f t="shared" ref="CJ86:CJ93" si="118">CC86+CD86</f>
        <v>0</v>
      </c>
      <c r="CK86" s="30">
        <f t="shared" ref="CK86:CK93" si="119">CE86/2</f>
        <v>0</v>
      </c>
      <c r="CL86" s="26">
        <f t="shared" ref="CL86:CL93" si="120">(CF86*3)+(CG86*5)+(CH86*5)+(CI86*20)</f>
        <v>0</v>
      </c>
      <c r="CM86" s="59">
        <f t="shared" si="92"/>
        <v>0</v>
      </c>
    </row>
    <row r="87" spans="1:246" ht="14.4" hidden="1" thickTop="1" thickBot="1" x14ac:dyDescent="0.3">
      <c r="A87" s="37">
        <v>60</v>
      </c>
      <c r="B87" s="28"/>
      <c r="C87" s="28"/>
      <c r="D87" s="29"/>
      <c r="E87" s="29"/>
      <c r="F87" s="29"/>
      <c r="G87" s="24" t="str">
        <f>IF(AND(OR($G$2="Y",$H$2="Y"),I87&lt;5,J87&lt;5),IF(AND(I87=#REF!,J87=#REF!),#REF!+1,1),"")</f>
        <v/>
      </c>
      <c r="H87" s="24" t="e">
        <f>IF(AND($H$2="Y",J87&gt;0,OR(AND(G87=1,#REF!=10),AND(G87=2,#REF!=20),AND(G87=3,#REF!=30),AND(G87=4,#REF!=40),AND(G87=5,#REF!=50),AND(G87=6,#REF!=60),AND(G87=7,#REF!=70),AND(G87=8,#REF!=80),AND(G87=9,#REF!=90),AND(G87=10,#REF!=100))),VLOOKUP(J87-1,SortLookup!$A$13:$B$16,2,FALSE),"")</f>
        <v>#REF!</v>
      </c>
      <c r="I87" s="38" t="str">
        <f>IF(ISNA(VLOOKUP(E87,SortLookup!$A$1:$B$5,2,FALSE))," ",VLOOKUP(E87,SortLookup!$A$1:$B$5,2,FALSE))</f>
        <v xml:space="preserve"> </v>
      </c>
      <c r="J87" s="25" t="str">
        <f>IF(ISNA(VLOOKUP(F87,SortLookup!$A$7:$B$11,2,FALSE))," ",VLOOKUP(F87,SortLookup!$A$7:$B$11,2,FALSE))</f>
        <v xml:space="preserve"> </v>
      </c>
      <c r="K87" s="142">
        <f t="shared" si="93"/>
        <v>0</v>
      </c>
      <c r="L87" s="77">
        <f t="shared" si="94"/>
        <v>0</v>
      </c>
      <c r="M87" s="26">
        <f t="shared" si="95"/>
        <v>0</v>
      </c>
      <c r="N87" s="30">
        <f t="shared" si="96"/>
        <v>0</v>
      </c>
      <c r="O87" s="118">
        <f t="shared" si="97"/>
        <v>0</v>
      </c>
      <c r="P87" s="35"/>
      <c r="Q87" s="32"/>
      <c r="R87" s="32"/>
      <c r="S87" s="32"/>
      <c r="T87" s="32"/>
      <c r="U87" s="32"/>
      <c r="V87" s="32"/>
      <c r="W87" s="33"/>
      <c r="X87" s="33"/>
      <c r="Y87" s="33"/>
      <c r="Z87" s="33"/>
      <c r="AA87" s="34"/>
      <c r="AB87" s="31">
        <f t="shared" si="98"/>
        <v>0</v>
      </c>
      <c r="AC87" s="30">
        <f t="shared" si="99"/>
        <v>0</v>
      </c>
      <c r="AD87" s="26">
        <f t="shared" si="100"/>
        <v>0</v>
      </c>
      <c r="AE87" s="59">
        <f t="shared" si="101"/>
        <v>0</v>
      </c>
      <c r="AF87" s="35"/>
      <c r="AG87" s="32"/>
      <c r="AH87" s="32"/>
      <c r="AI87" s="32"/>
      <c r="AJ87" s="33"/>
      <c r="AK87" s="33"/>
      <c r="AL87" s="33"/>
      <c r="AM87" s="33"/>
      <c r="AN87" s="34"/>
      <c r="AO87" s="31">
        <f t="shared" si="102"/>
        <v>0</v>
      </c>
      <c r="AP87" s="30">
        <f t="shared" si="103"/>
        <v>0</v>
      </c>
      <c r="AQ87" s="26">
        <f t="shared" si="104"/>
        <v>0</v>
      </c>
      <c r="AR87" s="59">
        <f t="shared" si="105"/>
        <v>0</v>
      </c>
      <c r="AS87" s="35"/>
      <c r="AT87" s="32"/>
      <c r="AU87" s="32"/>
      <c r="AV87" s="33"/>
      <c r="AW87" s="33"/>
      <c r="AX87" s="33"/>
      <c r="AY87" s="33"/>
      <c r="AZ87" s="34"/>
      <c r="BA87" s="31">
        <f t="shared" si="106"/>
        <v>0</v>
      </c>
      <c r="BB87" s="30">
        <f t="shared" si="107"/>
        <v>0</v>
      </c>
      <c r="BC87" s="26">
        <f t="shared" si="108"/>
        <v>0</v>
      </c>
      <c r="BD87" s="59">
        <f t="shared" si="109"/>
        <v>0</v>
      </c>
      <c r="BE87" s="31"/>
      <c r="BF87" s="56"/>
      <c r="BG87" s="33"/>
      <c r="BH87" s="33"/>
      <c r="BI87" s="33"/>
      <c r="BJ87" s="33"/>
      <c r="BK87" s="33"/>
      <c r="BL87" s="77">
        <f t="shared" si="110"/>
        <v>0</v>
      </c>
      <c r="BM87" s="30">
        <f t="shared" si="111"/>
        <v>0</v>
      </c>
      <c r="BN87" s="26">
        <f t="shared" si="112"/>
        <v>0</v>
      </c>
      <c r="BO87" s="91">
        <f t="shared" si="113"/>
        <v>0</v>
      </c>
      <c r="BP87" s="32"/>
      <c r="BQ87" s="32"/>
      <c r="BR87" s="32"/>
      <c r="BS87" s="32"/>
      <c r="BT87" s="33"/>
      <c r="BU87" s="33"/>
      <c r="BV87" s="33"/>
      <c r="BW87" s="33"/>
      <c r="BX87" s="34"/>
      <c r="BY87" s="31">
        <f t="shared" si="114"/>
        <v>0</v>
      </c>
      <c r="BZ87" s="30">
        <f t="shared" si="115"/>
        <v>0</v>
      </c>
      <c r="CA87" s="26">
        <f t="shared" si="116"/>
        <v>0</v>
      </c>
      <c r="CB87" s="59">
        <f t="shared" si="117"/>
        <v>0</v>
      </c>
      <c r="CC87" s="35"/>
      <c r="CD87" s="32"/>
      <c r="CE87" s="33"/>
      <c r="CF87" s="33"/>
      <c r="CG87" s="33"/>
      <c r="CH87" s="33"/>
      <c r="CI87" s="34"/>
      <c r="CJ87" s="31">
        <f t="shared" si="118"/>
        <v>0</v>
      </c>
      <c r="CK87" s="30">
        <f t="shared" si="119"/>
        <v>0</v>
      </c>
      <c r="CL87" s="26">
        <f t="shared" si="120"/>
        <v>0</v>
      </c>
      <c r="CM87" s="59">
        <f t="shared" ref="CM87:CM88" si="121">CJ87+CK87+CL87</f>
        <v>0</v>
      </c>
    </row>
    <row r="88" spans="1:246" ht="14.4" hidden="1" thickTop="1" thickBot="1" x14ac:dyDescent="0.3">
      <c r="A88" s="37">
        <v>61</v>
      </c>
      <c r="B88" s="28"/>
      <c r="C88" s="28"/>
      <c r="D88" s="29"/>
      <c r="E88" s="29"/>
      <c r="F88" s="29"/>
      <c r="G88" s="24" t="str">
        <f>IF(AND(OR($G$2="Y",$H$2="Y"),I88&lt;5,J88&lt;5),IF(AND(I88=#REF!,J88=#REF!),#REF!+1,1),"")</f>
        <v/>
      </c>
      <c r="H88" s="24" t="e">
        <f>IF(AND($H$2="Y",J88&gt;0,OR(AND(G88=1,#REF!=10),AND(G88=2,#REF!=20),AND(G88=3,#REF!=30),AND(G88=4,#REF!=40),AND(G88=5,#REF!=50),AND(G88=6,#REF!=60),AND(G88=7,#REF!=70),AND(G88=8,#REF!=80),AND(G88=9,#REF!=90),AND(G88=10,#REF!=100))),VLOOKUP(J88-1,SortLookup!$A$13:$B$16,2,FALSE),"")</f>
        <v>#REF!</v>
      </c>
      <c r="I88" s="38" t="str">
        <f>IF(ISNA(VLOOKUP(E88,SortLookup!$A$1:$B$5,2,FALSE))," ",VLOOKUP(E88,SortLookup!$A$1:$B$5,2,FALSE))</f>
        <v xml:space="preserve"> </v>
      </c>
      <c r="J88" s="25" t="str">
        <f>IF(ISNA(VLOOKUP(F88,SortLookup!$A$7:$B$11,2,FALSE))," ",VLOOKUP(F88,SortLookup!$A$7:$B$11,2,FALSE))</f>
        <v xml:space="preserve"> </v>
      </c>
      <c r="K88" s="142">
        <f t="shared" si="93"/>
        <v>0</v>
      </c>
      <c r="L88" s="77">
        <f t="shared" si="94"/>
        <v>0</v>
      </c>
      <c r="M88" s="26">
        <f t="shared" si="95"/>
        <v>0</v>
      </c>
      <c r="N88" s="30">
        <f t="shared" si="96"/>
        <v>0</v>
      </c>
      <c r="O88" s="118">
        <f t="shared" si="97"/>
        <v>0</v>
      </c>
      <c r="P88" s="35"/>
      <c r="Q88" s="32"/>
      <c r="R88" s="32"/>
      <c r="S88" s="32"/>
      <c r="T88" s="32"/>
      <c r="U88" s="32"/>
      <c r="V88" s="32"/>
      <c r="W88" s="33"/>
      <c r="X88" s="33"/>
      <c r="Y88" s="33"/>
      <c r="Z88" s="33"/>
      <c r="AA88" s="34"/>
      <c r="AB88" s="31">
        <f t="shared" si="98"/>
        <v>0</v>
      </c>
      <c r="AC88" s="30">
        <f t="shared" si="99"/>
        <v>0</v>
      </c>
      <c r="AD88" s="26">
        <f t="shared" si="100"/>
        <v>0</v>
      </c>
      <c r="AE88" s="59">
        <f t="shared" si="101"/>
        <v>0</v>
      </c>
      <c r="AF88" s="35"/>
      <c r="AG88" s="32"/>
      <c r="AH88" s="32"/>
      <c r="AI88" s="32"/>
      <c r="AJ88" s="33"/>
      <c r="AK88" s="33"/>
      <c r="AL88" s="33"/>
      <c r="AM88" s="33"/>
      <c r="AN88" s="34"/>
      <c r="AO88" s="31">
        <f t="shared" si="102"/>
        <v>0</v>
      </c>
      <c r="AP88" s="30">
        <f t="shared" si="103"/>
        <v>0</v>
      </c>
      <c r="AQ88" s="26">
        <f t="shared" si="104"/>
        <v>0</v>
      </c>
      <c r="AR88" s="59">
        <f t="shared" si="105"/>
        <v>0</v>
      </c>
      <c r="AS88" s="35"/>
      <c r="AT88" s="32"/>
      <c r="AU88" s="32"/>
      <c r="AV88" s="33"/>
      <c r="AW88" s="33"/>
      <c r="AX88" s="33"/>
      <c r="AY88" s="33"/>
      <c r="AZ88" s="34"/>
      <c r="BA88" s="31">
        <f t="shared" si="106"/>
        <v>0</v>
      </c>
      <c r="BB88" s="30">
        <f t="shared" si="107"/>
        <v>0</v>
      </c>
      <c r="BC88" s="26">
        <f t="shared" si="108"/>
        <v>0</v>
      </c>
      <c r="BD88" s="59">
        <f t="shared" si="109"/>
        <v>0</v>
      </c>
      <c r="BE88" s="31"/>
      <c r="BF88" s="56"/>
      <c r="BG88" s="33"/>
      <c r="BH88" s="33"/>
      <c r="BI88" s="33"/>
      <c r="BJ88" s="33"/>
      <c r="BK88" s="33"/>
      <c r="BL88" s="77">
        <f t="shared" si="110"/>
        <v>0</v>
      </c>
      <c r="BM88" s="30">
        <f t="shared" si="111"/>
        <v>0</v>
      </c>
      <c r="BN88" s="26">
        <f t="shared" si="112"/>
        <v>0</v>
      </c>
      <c r="BO88" s="91">
        <f t="shared" si="113"/>
        <v>0</v>
      </c>
      <c r="BP88" s="32"/>
      <c r="BQ88" s="32"/>
      <c r="BR88" s="32"/>
      <c r="BS88" s="32"/>
      <c r="BT88" s="33"/>
      <c r="BU88" s="33"/>
      <c r="BV88" s="33"/>
      <c r="BW88" s="33"/>
      <c r="BX88" s="34"/>
      <c r="BY88" s="31">
        <f t="shared" si="114"/>
        <v>0</v>
      </c>
      <c r="BZ88" s="30">
        <f t="shared" si="115"/>
        <v>0</v>
      </c>
      <c r="CA88" s="26">
        <f t="shared" si="116"/>
        <v>0</v>
      </c>
      <c r="CB88" s="59">
        <f t="shared" si="117"/>
        <v>0</v>
      </c>
      <c r="CC88" s="35"/>
      <c r="CD88" s="32"/>
      <c r="CE88" s="33"/>
      <c r="CF88" s="33"/>
      <c r="CG88" s="33"/>
      <c r="CH88" s="33"/>
      <c r="CI88" s="34"/>
      <c r="CJ88" s="31">
        <f t="shared" si="118"/>
        <v>0</v>
      </c>
      <c r="CK88" s="30">
        <f t="shared" si="119"/>
        <v>0</v>
      </c>
      <c r="CL88" s="26">
        <f t="shared" si="120"/>
        <v>0</v>
      </c>
      <c r="CM88" s="59">
        <f t="shared" si="121"/>
        <v>0</v>
      </c>
    </row>
    <row r="89" spans="1:246" ht="14.4" hidden="1" thickTop="1" thickBot="1" x14ac:dyDescent="0.3">
      <c r="A89" s="37">
        <v>62</v>
      </c>
      <c r="B89" s="28"/>
      <c r="C89" s="28"/>
      <c r="D89" s="29"/>
      <c r="E89" s="29"/>
      <c r="F89" s="29"/>
      <c r="G89" s="24" t="str">
        <f>IF(AND(OR($G$2="Y",$H$2="Y"),I89&lt;5,J89&lt;5),IF(AND(I89=#REF!,J89=#REF!),#REF!+1,1),"")</f>
        <v/>
      </c>
      <c r="H89" s="24" t="e">
        <f>IF(AND($H$2="Y",J89&gt;0,OR(AND(G89=1,#REF!=10),AND(G89=2,#REF!=20),AND(G89=3,#REF!=30),AND(G89=4,#REF!=40),AND(G89=5,#REF!=50),AND(G89=6,#REF!=60),AND(G89=7,#REF!=70),AND(G89=8,#REF!=80),AND(G89=9,#REF!=90),AND(G89=10,#REF!=100))),VLOOKUP(J89-1,SortLookup!$A$13:$B$16,2,FALSE),"")</f>
        <v>#REF!</v>
      </c>
      <c r="I89" s="38" t="str">
        <f>IF(ISNA(VLOOKUP(E89,SortLookup!$A$1:$B$5,2,FALSE))," ",VLOOKUP(E89,SortLookup!$A$1:$B$5,2,FALSE))</f>
        <v xml:space="preserve"> </v>
      </c>
      <c r="J89" s="25" t="str">
        <f>IF(ISNA(VLOOKUP(F89,SortLookup!$A$7:$B$11,2,FALSE))," ",VLOOKUP(F89,SortLookup!$A$7:$B$11,2,FALSE))</f>
        <v xml:space="preserve"> </v>
      </c>
      <c r="K89" s="142">
        <f t="shared" si="93"/>
        <v>0</v>
      </c>
      <c r="L89" s="77">
        <f t="shared" si="94"/>
        <v>0</v>
      </c>
      <c r="M89" s="26">
        <f t="shared" si="95"/>
        <v>0</v>
      </c>
      <c r="N89" s="30">
        <f t="shared" si="96"/>
        <v>0</v>
      </c>
      <c r="O89" s="118">
        <f t="shared" si="97"/>
        <v>0</v>
      </c>
      <c r="P89" s="35"/>
      <c r="Q89" s="32"/>
      <c r="R89" s="32"/>
      <c r="S89" s="32"/>
      <c r="T89" s="32"/>
      <c r="U89" s="32"/>
      <c r="V89" s="32"/>
      <c r="W89" s="33"/>
      <c r="X89" s="33"/>
      <c r="Y89" s="33"/>
      <c r="Z89" s="33"/>
      <c r="AA89" s="34"/>
      <c r="AB89" s="31">
        <f t="shared" si="98"/>
        <v>0</v>
      </c>
      <c r="AC89" s="30">
        <f t="shared" si="99"/>
        <v>0</v>
      </c>
      <c r="AD89" s="26">
        <f t="shared" si="100"/>
        <v>0</v>
      </c>
      <c r="AE89" s="59">
        <f t="shared" si="101"/>
        <v>0</v>
      </c>
      <c r="AF89" s="35"/>
      <c r="AG89" s="32"/>
      <c r="AH89" s="32"/>
      <c r="AI89" s="32"/>
      <c r="AJ89" s="33"/>
      <c r="AK89" s="33"/>
      <c r="AL89" s="33"/>
      <c r="AM89" s="33"/>
      <c r="AN89" s="34"/>
      <c r="AO89" s="31">
        <f t="shared" si="102"/>
        <v>0</v>
      </c>
      <c r="AP89" s="30">
        <f t="shared" si="103"/>
        <v>0</v>
      </c>
      <c r="AQ89" s="26">
        <f t="shared" si="104"/>
        <v>0</v>
      </c>
      <c r="AR89" s="59">
        <f t="shared" si="105"/>
        <v>0</v>
      </c>
      <c r="AS89" s="35"/>
      <c r="AT89" s="32"/>
      <c r="AU89" s="32"/>
      <c r="AV89" s="33"/>
      <c r="AW89" s="33"/>
      <c r="AX89" s="33"/>
      <c r="AY89" s="33"/>
      <c r="AZ89" s="34"/>
      <c r="BA89" s="31">
        <f t="shared" si="106"/>
        <v>0</v>
      </c>
      <c r="BB89" s="30">
        <f t="shared" si="107"/>
        <v>0</v>
      </c>
      <c r="BC89" s="26">
        <f t="shared" si="108"/>
        <v>0</v>
      </c>
      <c r="BD89" s="59">
        <f t="shared" si="109"/>
        <v>0</v>
      </c>
      <c r="BE89" s="31"/>
      <c r="BF89" s="56"/>
      <c r="BG89" s="33"/>
      <c r="BH89" s="33"/>
      <c r="BI89" s="33"/>
      <c r="BJ89" s="33"/>
      <c r="BK89" s="33"/>
      <c r="BL89" s="77">
        <f t="shared" si="110"/>
        <v>0</v>
      </c>
      <c r="BM89" s="30">
        <f t="shared" si="111"/>
        <v>0</v>
      </c>
      <c r="BN89" s="26">
        <f t="shared" si="112"/>
        <v>0</v>
      </c>
      <c r="BO89" s="91">
        <f t="shared" si="113"/>
        <v>0</v>
      </c>
      <c r="BP89" s="32"/>
      <c r="BQ89" s="32"/>
      <c r="BR89" s="32"/>
      <c r="BS89" s="32"/>
      <c r="BT89" s="33"/>
      <c r="BU89" s="33"/>
      <c r="BV89" s="33"/>
      <c r="BW89" s="33"/>
      <c r="BX89" s="34"/>
      <c r="BY89" s="31">
        <f t="shared" si="114"/>
        <v>0</v>
      </c>
      <c r="BZ89" s="30">
        <f t="shared" si="115"/>
        <v>0</v>
      </c>
      <c r="CA89" s="26">
        <f t="shared" si="116"/>
        <v>0</v>
      </c>
      <c r="CB89" s="59">
        <f t="shared" si="117"/>
        <v>0</v>
      </c>
      <c r="CC89" s="35"/>
      <c r="CD89" s="32"/>
      <c r="CE89" s="33"/>
      <c r="CF89" s="33"/>
      <c r="CG89" s="33"/>
      <c r="CH89" s="33"/>
      <c r="CI89" s="34"/>
      <c r="CJ89" s="31">
        <f t="shared" si="118"/>
        <v>0</v>
      </c>
      <c r="CK89" s="30">
        <f t="shared" si="119"/>
        <v>0</v>
      </c>
      <c r="CL89" s="26">
        <f t="shared" si="120"/>
        <v>0</v>
      </c>
      <c r="CM89" s="59">
        <f>CJ89+CK89+CL89</f>
        <v>0</v>
      </c>
    </row>
    <row r="90" spans="1:246" ht="14.4" hidden="1" thickTop="1" thickBot="1" x14ac:dyDescent="0.3">
      <c r="A90" s="37">
        <v>63</v>
      </c>
      <c r="B90" s="28"/>
      <c r="C90" s="28"/>
      <c r="D90" s="29"/>
      <c r="E90" s="29"/>
      <c r="F90" s="29"/>
      <c r="G90" s="24" t="str">
        <f>IF(AND(OR($G$2="Y",$H$2="Y"),I90&lt;5,J90&lt;5),IF(AND(I90=#REF!,J90=#REF!),#REF!+1,1),"")</f>
        <v/>
      </c>
      <c r="H90" s="24" t="e">
        <f>IF(AND($H$2="Y",J90&gt;0,OR(AND(G90=1,#REF!=10),AND(G90=2,#REF!=20),AND(G90=3,#REF!=30),AND(G90=4,#REF!=40),AND(G90=5,#REF!=50),AND(G90=6,#REF!=60),AND(G90=7,#REF!=70),AND(G90=8,#REF!=80),AND(G90=9,#REF!=90),AND(G90=10,#REF!=100))),VLOOKUP(J90-1,SortLookup!$A$13:$B$16,2,FALSE),"")</f>
        <v>#REF!</v>
      </c>
      <c r="I90" s="38" t="str">
        <f>IF(ISNA(VLOOKUP(E90,SortLookup!$A$1:$B$5,2,FALSE))," ",VLOOKUP(E90,SortLookup!$A$1:$B$5,2,FALSE))</f>
        <v xml:space="preserve"> </v>
      </c>
      <c r="J90" s="25" t="str">
        <f>IF(ISNA(VLOOKUP(F90,SortLookup!$A$7:$B$11,2,FALSE))," ",VLOOKUP(F90,SortLookup!$A$7:$B$11,2,FALSE))</f>
        <v xml:space="preserve"> </v>
      </c>
      <c r="K90" s="142">
        <f t="shared" si="93"/>
        <v>0</v>
      </c>
      <c r="L90" s="77">
        <f t="shared" si="94"/>
        <v>0</v>
      </c>
      <c r="M90" s="26">
        <f t="shared" si="95"/>
        <v>0</v>
      </c>
      <c r="N90" s="30">
        <f t="shared" si="96"/>
        <v>0</v>
      </c>
      <c r="O90" s="118">
        <f t="shared" si="97"/>
        <v>0</v>
      </c>
      <c r="P90" s="35"/>
      <c r="Q90" s="32"/>
      <c r="R90" s="32"/>
      <c r="S90" s="32"/>
      <c r="T90" s="32"/>
      <c r="U90" s="32"/>
      <c r="V90" s="32"/>
      <c r="W90" s="33"/>
      <c r="X90" s="33"/>
      <c r="Y90" s="33"/>
      <c r="Z90" s="33"/>
      <c r="AA90" s="34"/>
      <c r="AB90" s="31">
        <f t="shared" si="98"/>
        <v>0</v>
      </c>
      <c r="AC90" s="30">
        <f t="shared" si="99"/>
        <v>0</v>
      </c>
      <c r="AD90" s="26">
        <f t="shared" si="100"/>
        <v>0</v>
      </c>
      <c r="AE90" s="59">
        <f t="shared" si="101"/>
        <v>0</v>
      </c>
      <c r="AF90" s="35"/>
      <c r="AG90" s="32"/>
      <c r="AH90" s="32"/>
      <c r="AI90" s="32"/>
      <c r="AJ90" s="33"/>
      <c r="AK90" s="33"/>
      <c r="AL90" s="33"/>
      <c r="AM90" s="33"/>
      <c r="AN90" s="34"/>
      <c r="AO90" s="31">
        <f t="shared" si="102"/>
        <v>0</v>
      </c>
      <c r="AP90" s="30">
        <f t="shared" si="103"/>
        <v>0</v>
      </c>
      <c r="AQ90" s="26">
        <f t="shared" si="104"/>
        <v>0</v>
      </c>
      <c r="AR90" s="59">
        <f t="shared" si="105"/>
        <v>0</v>
      </c>
      <c r="AS90" s="35"/>
      <c r="AT90" s="32"/>
      <c r="AU90" s="32"/>
      <c r="AV90" s="33"/>
      <c r="AW90" s="33"/>
      <c r="AX90" s="33"/>
      <c r="AY90" s="33"/>
      <c r="AZ90" s="34"/>
      <c r="BA90" s="31">
        <f t="shared" si="106"/>
        <v>0</v>
      </c>
      <c r="BB90" s="30">
        <f t="shared" si="107"/>
        <v>0</v>
      </c>
      <c r="BC90" s="26">
        <f t="shared" si="108"/>
        <v>0</v>
      </c>
      <c r="BD90" s="59">
        <f t="shared" si="109"/>
        <v>0</v>
      </c>
      <c r="BE90" s="31"/>
      <c r="BF90" s="56"/>
      <c r="BG90" s="33"/>
      <c r="BH90" s="33"/>
      <c r="BI90" s="33"/>
      <c r="BJ90" s="33"/>
      <c r="BK90" s="33"/>
      <c r="BL90" s="77">
        <f t="shared" si="110"/>
        <v>0</v>
      </c>
      <c r="BM90" s="30">
        <f t="shared" si="111"/>
        <v>0</v>
      </c>
      <c r="BN90" s="26">
        <f t="shared" si="112"/>
        <v>0</v>
      </c>
      <c r="BO90" s="91">
        <f t="shared" si="113"/>
        <v>0</v>
      </c>
      <c r="BP90" s="32"/>
      <c r="BQ90" s="32"/>
      <c r="BR90" s="32"/>
      <c r="BS90" s="32"/>
      <c r="BT90" s="33"/>
      <c r="BU90" s="33"/>
      <c r="BV90" s="33"/>
      <c r="BW90" s="33"/>
      <c r="BX90" s="34"/>
      <c r="BY90" s="31">
        <f t="shared" si="114"/>
        <v>0</v>
      </c>
      <c r="BZ90" s="30">
        <f t="shared" si="115"/>
        <v>0</v>
      </c>
      <c r="CA90" s="26">
        <f t="shared" si="116"/>
        <v>0</v>
      </c>
      <c r="CB90" s="59">
        <f t="shared" si="117"/>
        <v>0</v>
      </c>
      <c r="CC90" s="35"/>
      <c r="CD90" s="32"/>
      <c r="CE90" s="33"/>
      <c r="CF90" s="33"/>
      <c r="CG90" s="33"/>
      <c r="CH90" s="33"/>
      <c r="CI90" s="34"/>
      <c r="CJ90" s="31">
        <f t="shared" si="118"/>
        <v>0</v>
      </c>
      <c r="CK90" s="30">
        <f t="shared" si="119"/>
        <v>0</v>
      </c>
      <c r="CL90" s="26">
        <f t="shared" si="120"/>
        <v>0</v>
      </c>
      <c r="CM90" s="59">
        <f>CJ90+CK90+CL90</f>
        <v>0</v>
      </c>
    </row>
    <row r="91" spans="1:246" ht="14.4" hidden="1" thickTop="1" thickBot="1" x14ac:dyDescent="0.3">
      <c r="A91" s="37">
        <v>64</v>
      </c>
      <c r="B91" s="28"/>
      <c r="C91" s="28"/>
      <c r="D91" s="29"/>
      <c r="E91" s="29"/>
      <c r="F91" s="29"/>
      <c r="G91" s="24" t="str">
        <f>IF(AND(OR($G$2="Y",$H$2="Y"),I91&lt;5,J91&lt;5),IF(AND(I91=#REF!,J91=#REF!),#REF!+1,1),"")</f>
        <v/>
      </c>
      <c r="H91" s="24" t="e">
        <f>IF(AND($H$2="Y",J91&gt;0,OR(AND(G91=1,#REF!=10),AND(G91=2,#REF!=20),AND(G91=3,#REF!=30),AND(G91=4,#REF!=40),AND(G91=5,#REF!=50),AND(G91=6,#REF!=60),AND(G91=7,#REF!=70),AND(G91=8,#REF!=80),AND(G91=9,#REF!=90),AND(G91=10,#REF!=100))),VLOOKUP(J91-1,SortLookup!$A$13:$B$16,2,FALSE),"")</f>
        <v>#REF!</v>
      </c>
      <c r="I91" s="38" t="str">
        <f>IF(ISNA(VLOOKUP(E91,SortLookup!$A$1:$B$5,2,FALSE))," ",VLOOKUP(E91,SortLookup!$A$1:$B$5,2,FALSE))</f>
        <v xml:space="preserve"> </v>
      </c>
      <c r="J91" s="25" t="str">
        <f>IF(ISNA(VLOOKUP(F91,SortLookup!$A$7:$B$11,2,FALSE))," ",VLOOKUP(F91,SortLookup!$A$7:$B$11,2,FALSE))</f>
        <v xml:space="preserve"> </v>
      </c>
      <c r="K91" s="142">
        <f t="shared" si="93"/>
        <v>0</v>
      </c>
      <c r="L91" s="77">
        <f t="shared" si="94"/>
        <v>0</v>
      </c>
      <c r="M91" s="26">
        <f t="shared" si="95"/>
        <v>0</v>
      </c>
      <c r="N91" s="30">
        <f t="shared" si="96"/>
        <v>0</v>
      </c>
      <c r="O91" s="118">
        <f t="shared" si="97"/>
        <v>0</v>
      </c>
      <c r="P91" s="35"/>
      <c r="Q91" s="32"/>
      <c r="R91" s="32"/>
      <c r="S91" s="32"/>
      <c r="T91" s="32"/>
      <c r="U91" s="32"/>
      <c r="V91" s="32"/>
      <c r="W91" s="33"/>
      <c r="X91" s="33"/>
      <c r="Y91" s="33"/>
      <c r="Z91" s="33"/>
      <c r="AA91" s="34"/>
      <c r="AB91" s="31">
        <f t="shared" si="98"/>
        <v>0</v>
      </c>
      <c r="AC91" s="30">
        <f t="shared" si="99"/>
        <v>0</v>
      </c>
      <c r="AD91" s="26">
        <f t="shared" si="100"/>
        <v>0</v>
      </c>
      <c r="AE91" s="59">
        <f t="shared" si="101"/>
        <v>0</v>
      </c>
      <c r="AF91" s="35"/>
      <c r="AG91" s="32"/>
      <c r="AH91" s="32"/>
      <c r="AI91" s="32"/>
      <c r="AJ91" s="33"/>
      <c r="AK91" s="33"/>
      <c r="AL91" s="33"/>
      <c r="AM91" s="33"/>
      <c r="AN91" s="34"/>
      <c r="AO91" s="31">
        <f t="shared" si="102"/>
        <v>0</v>
      </c>
      <c r="AP91" s="30">
        <f t="shared" si="103"/>
        <v>0</v>
      </c>
      <c r="AQ91" s="26">
        <f t="shared" si="104"/>
        <v>0</v>
      </c>
      <c r="AR91" s="59">
        <f t="shared" si="105"/>
        <v>0</v>
      </c>
      <c r="AS91" s="35"/>
      <c r="AT91" s="32"/>
      <c r="AU91" s="32"/>
      <c r="AV91" s="33"/>
      <c r="AW91" s="33"/>
      <c r="AX91" s="33"/>
      <c r="AY91" s="33"/>
      <c r="AZ91" s="34"/>
      <c r="BA91" s="31">
        <f t="shared" si="106"/>
        <v>0</v>
      </c>
      <c r="BB91" s="30">
        <f t="shared" si="107"/>
        <v>0</v>
      </c>
      <c r="BC91" s="26">
        <f t="shared" si="108"/>
        <v>0</v>
      </c>
      <c r="BD91" s="59">
        <f t="shared" si="109"/>
        <v>0</v>
      </c>
      <c r="BE91" s="31"/>
      <c r="BF91" s="56"/>
      <c r="BG91" s="33"/>
      <c r="BH91" s="33"/>
      <c r="BI91" s="33"/>
      <c r="BJ91" s="33"/>
      <c r="BK91" s="33"/>
      <c r="BL91" s="77">
        <f t="shared" si="110"/>
        <v>0</v>
      </c>
      <c r="BM91" s="30">
        <f t="shared" si="111"/>
        <v>0</v>
      </c>
      <c r="BN91" s="26">
        <f t="shared" si="112"/>
        <v>0</v>
      </c>
      <c r="BO91" s="91">
        <f t="shared" si="113"/>
        <v>0</v>
      </c>
      <c r="BP91" s="32"/>
      <c r="BQ91" s="32"/>
      <c r="BR91" s="32"/>
      <c r="BS91" s="32"/>
      <c r="BT91" s="33"/>
      <c r="BU91" s="33"/>
      <c r="BV91" s="33"/>
      <c r="BW91" s="33"/>
      <c r="BX91" s="34"/>
      <c r="BY91" s="31">
        <f t="shared" si="114"/>
        <v>0</v>
      </c>
      <c r="BZ91" s="30">
        <f t="shared" si="115"/>
        <v>0</v>
      </c>
      <c r="CA91" s="26">
        <f t="shared" si="116"/>
        <v>0</v>
      </c>
      <c r="CB91" s="59">
        <f t="shared" si="117"/>
        <v>0</v>
      </c>
      <c r="CC91" s="35"/>
      <c r="CD91" s="32"/>
      <c r="CE91" s="33"/>
      <c r="CF91" s="33"/>
      <c r="CG91" s="33"/>
      <c r="CH91" s="33"/>
      <c r="CI91" s="34"/>
      <c r="CJ91" s="31">
        <f t="shared" si="118"/>
        <v>0</v>
      </c>
      <c r="CK91" s="30">
        <f t="shared" si="119"/>
        <v>0</v>
      </c>
      <c r="CL91" s="26">
        <f t="shared" si="120"/>
        <v>0</v>
      </c>
      <c r="CM91" s="59">
        <f t="shared" ref="CM91:CM92" si="122">CJ91+CK91+CL91</f>
        <v>0</v>
      </c>
    </row>
    <row r="92" spans="1:246" ht="14.4" hidden="1" thickTop="1" thickBot="1" x14ac:dyDescent="0.3">
      <c r="A92" s="37">
        <v>65</v>
      </c>
      <c r="B92" s="28"/>
      <c r="C92" s="28"/>
      <c r="D92" s="29"/>
      <c r="E92" s="29"/>
      <c r="F92" s="29"/>
      <c r="G92" s="24" t="str">
        <f>IF(AND(OR($G$2="Y",$H$2="Y"),I92&lt;5,J92&lt;5),IF(AND(I92=#REF!,J92=#REF!),#REF!+1,1),"")</f>
        <v/>
      </c>
      <c r="H92" s="24" t="e">
        <f>IF(AND($H$2="Y",J92&gt;0,OR(AND(G92=1,#REF!=10),AND(G92=2,#REF!=20),AND(G92=3,#REF!=30),AND(G92=4,#REF!=40),AND(G92=5,#REF!=50),AND(G92=6,#REF!=60),AND(G92=7,#REF!=70),AND(G92=8,#REF!=80),AND(G92=9,#REF!=90),AND(G92=10,#REF!=100))),VLOOKUP(J92-1,SortLookup!$A$13:$B$16,2,FALSE),"")</f>
        <v>#REF!</v>
      </c>
      <c r="I92" s="38" t="str">
        <f>IF(ISNA(VLOOKUP(E92,SortLookup!$A$1:$B$5,2,FALSE))," ",VLOOKUP(E92,SortLookup!$A$1:$B$5,2,FALSE))</f>
        <v xml:space="preserve"> </v>
      </c>
      <c r="J92" s="25" t="str">
        <f>IF(ISNA(VLOOKUP(F92,SortLookup!$A$7:$B$11,2,FALSE))," ",VLOOKUP(F92,SortLookup!$A$7:$B$11,2,FALSE))</f>
        <v xml:space="preserve"> </v>
      </c>
      <c r="K92" s="142">
        <f t="shared" si="93"/>
        <v>0</v>
      </c>
      <c r="L92" s="77">
        <f t="shared" si="94"/>
        <v>0</v>
      </c>
      <c r="M92" s="26">
        <f t="shared" si="95"/>
        <v>0</v>
      </c>
      <c r="N92" s="30">
        <f t="shared" si="96"/>
        <v>0</v>
      </c>
      <c r="O92" s="118">
        <f t="shared" si="97"/>
        <v>0</v>
      </c>
      <c r="P92" s="35"/>
      <c r="Q92" s="32"/>
      <c r="R92" s="32"/>
      <c r="S92" s="32"/>
      <c r="T92" s="32"/>
      <c r="U92" s="32"/>
      <c r="V92" s="32"/>
      <c r="W92" s="33"/>
      <c r="X92" s="33"/>
      <c r="Y92" s="33"/>
      <c r="Z92" s="33"/>
      <c r="AA92" s="34"/>
      <c r="AB92" s="31">
        <f t="shared" si="98"/>
        <v>0</v>
      </c>
      <c r="AC92" s="30">
        <f t="shared" si="99"/>
        <v>0</v>
      </c>
      <c r="AD92" s="26">
        <f t="shared" si="100"/>
        <v>0</v>
      </c>
      <c r="AE92" s="59">
        <f t="shared" si="101"/>
        <v>0</v>
      </c>
      <c r="AF92" s="35"/>
      <c r="AG92" s="32"/>
      <c r="AH92" s="32"/>
      <c r="AI92" s="32"/>
      <c r="AJ92" s="33"/>
      <c r="AK92" s="33"/>
      <c r="AL92" s="33"/>
      <c r="AM92" s="33"/>
      <c r="AN92" s="34"/>
      <c r="AO92" s="31">
        <f t="shared" si="102"/>
        <v>0</v>
      </c>
      <c r="AP92" s="30">
        <f t="shared" si="103"/>
        <v>0</v>
      </c>
      <c r="AQ92" s="26">
        <f t="shared" si="104"/>
        <v>0</v>
      </c>
      <c r="AR92" s="59">
        <f t="shared" si="105"/>
        <v>0</v>
      </c>
      <c r="AS92" s="35"/>
      <c r="AT92" s="32"/>
      <c r="AU92" s="32"/>
      <c r="AV92" s="33"/>
      <c r="AW92" s="33"/>
      <c r="AX92" s="33"/>
      <c r="AY92" s="33"/>
      <c r="AZ92" s="34"/>
      <c r="BA92" s="31">
        <f t="shared" si="106"/>
        <v>0</v>
      </c>
      <c r="BB92" s="30">
        <f t="shared" si="107"/>
        <v>0</v>
      </c>
      <c r="BC92" s="26">
        <f t="shared" si="108"/>
        <v>0</v>
      </c>
      <c r="BD92" s="59">
        <f t="shared" si="109"/>
        <v>0</v>
      </c>
      <c r="BE92" s="31"/>
      <c r="BF92" s="56"/>
      <c r="BG92" s="33"/>
      <c r="BH92" s="33"/>
      <c r="BI92" s="33"/>
      <c r="BJ92" s="33"/>
      <c r="BK92" s="33"/>
      <c r="BL92" s="77">
        <f t="shared" si="110"/>
        <v>0</v>
      </c>
      <c r="BM92" s="30">
        <f t="shared" si="111"/>
        <v>0</v>
      </c>
      <c r="BN92" s="26">
        <f t="shared" si="112"/>
        <v>0</v>
      </c>
      <c r="BO92" s="91">
        <f t="shared" si="113"/>
        <v>0</v>
      </c>
      <c r="BP92" s="32"/>
      <c r="BQ92" s="32"/>
      <c r="BR92" s="32"/>
      <c r="BS92" s="32"/>
      <c r="BT92" s="33"/>
      <c r="BU92" s="33"/>
      <c r="BV92" s="33"/>
      <c r="BW92" s="33"/>
      <c r="BX92" s="34"/>
      <c r="BY92" s="31">
        <f t="shared" si="114"/>
        <v>0</v>
      </c>
      <c r="BZ92" s="30">
        <f t="shared" si="115"/>
        <v>0</v>
      </c>
      <c r="CA92" s="26">
        <f t="shared" si="116"/>
        <v>0</v>
      </c>
      <c r="CB92" s="59">
        <f t="shared" si="117"/>
        <v>0</v>
      </c>
      <c r="CC92" s="35"/>
      <c r="CD92" s="32"/>
      <c r="CE92" s="33"/>
      <c r="CF92" s="33"/>
      <c r="CG92" s="33"/>
      <c r="CH92" s="33"/>
      <c r="CI92" s="34"/>
      <c r="CJ92" s="31">
        <f t="shared" si="118"/>
        <v>0</v>
      </c>
      <c r="CK92" s="30">
        <f t="shared" si="119"/>
        <v>0</v>
      </c>
      <c r="CL92" s="26">
        <f t="shared" si="120"/>
        <v>0</v>
      </c>
      <c r="CM92" s="59">
        <f t="shared" si="122"/>
        <v>0</v>
      </c>
    </row>
    <row r="93" spans="1:246" ht="14.4" hidden="1" thickTop="1" thickBot="1" x14ac:dyDescent="0.3">
      <c r="A93" s="37">
        <v>66</v>
      </c>
      <c r="B93" s="28"/>
      <c r="C93" s="28"/>
      <c r="D93" s="29"/>
      <c r="E93" s="29"/>
      <c r="F93" s="29"/>
      <c r="G93" s="24" t="str">
        <f>IF(AND(OR($G$2="Y",$H$2="Y"),I93&lt;5,J93&lt;5),IF(AND(I93=#REF!,J93=#REF!),#REF!+1,1),"")</f>
        <v/>
      </c>
      <c r="H93" s="24" t="e">
        <f>IF(AND($H$2="Y",J93&gt;0,OR(AND(G93=1,#REF!=10),AND(G93=2,#REF!=20),AND(G93=3,#REF!=30),AND(G93=4,#REF!=40),AND(G93=5,#REF!=50),AND(G93=6,#REF!=60),AND(G93=7,#REF!=70),AND(G93=8,#REF!=80),AND(G93=9,#REF!=90),AND(G93=10,#REF!=100))),VLOOKUP(J93-1,SortLookup!$A$13:$B$16,2,FALSE),"")</f>
        <v>#REF!</v>
      </c>
      <c r="I93" s="38" t="str">
        <f>IF(ISNA(VLOOKUP(E93,SortLookup!$A$1:$B$5,2,FALSE))," ",VLOOKUP(E93,SortLookup!$A$1:$B$5,2,FALSE))</f>
        <v xml:space="preserve"> </v>
      </c>
      <c r="J93" s="25" t="str">
        <f>IF(ISNA(VLOOKUP(F93,SortLookup!$A$7:$B$11,2,FALSE))," ",VLOOKUP(F93,SortLookup!$A$7:$B$11,2,FALSE))</f>
        <v xml:space="preserve"> </v>
      </c>
      <c r="K93" s="142">
        <f t="shared" si="93"/>
        <v>0</v>
      </c>
      <c r="L93" s="77">
        <f>AB93+AO93+BA93+BL93+BY93+CJ93+CU60+DF60+DQ60+EB60+EM60+EX60+FI60+FT60+GE60+GP60+HA60+HL60+HW60+IH60</f>
        <v>0</v>
      </c>
      <c r="M93" s="26">
        <f>AD93+AQ93+BC93+BN93+CA93+CL93+CW60+DH60+DS60+ED60+EO60+EZ60+FK60+FV60+GG60+GR60+HC60+HN60+HY60+IJ60</f>
        <v>0</v>
      </c>
      <c r="N93" s="30">
        <f t="shared" si="96"/>
        <v>0</v>
      </c>
      <c r="O93" s="118">
        <f>W93+AJ93+AV93+BG93+BT93+CE93+CP60+DA60+DL60+DW60+EH60+ES60+FD60+FO60+FZ60+GK60+GV60+HG60+HR60+IC60</f>
        <v>0</v>
      </c>
      <c r="P93" s="35"/>
      <c r="Q93" s="32"/>
      <c r="R93" s="32"/>
      <c r="S93" s="32"/>
      <c r="T93" s="32"/>
      <c r="U93" s="32"/>
      <c r="V93" s="32"/>
      <c r="W93" s="33"/>
      <c r="X93" s="33"/>
      <c r="Y93" s="33"/>
      <c r="Z93" s="33"/>
      <c r="AA93" s="34"/>
      <c r="AB93" s="31">
        <f t="shared" si="98"/>
        <v>0</v>
      </c>
      <c r="AC93" s="30">
        <f t="shared" si="99"/>
        <v>0</v>
      </c>
      <c r="AD93" s="26">
        <f t="shared" si="100"/>
        <v>0</v>
      </c>
      <c r="AE93" s="59">
        <f t="shared" si="101"/>
        <v>0</v>
      </c>
      <c r="AF93" s="35"/>
      <c r="AG93" s="32"/>
      <c r="AH93" s="32"/>
      <c r="AI93" s="32"/>
      <c r="AJ93" s="33"/>
      <c r="AK93" s="33"/>
      <c r="AL93" s="33"/>
      <c r="AM93" s="33"/>
      <c r="AN93" s="34"/>
      <c r="AO93" s="31">
        <f t="shared" si="102"/>
        <v>0</v>
      </c>
      <c r="AP93" s="30">
        <f t="shared" si="103"/>
        <v>0</v>
      </c>
      <c r="AQ93" s="26">
        <f t="shared" si="104"/>
        <v>0</v>
      </c>
      <c r="AR93" s="59">
        <f t="shared" si="105"/>
        <v>0</v>
      </c>
      <c r="AS93" s="35"/>
      <c r="AT93" s="32"/>
      <c r="AU93" s="32"/>
      <c r="AV93" s="33"/>
      <c r="AW93" s="33"/>
      <c r="AX93" s="33"/>
      <c r="AY93" s="33"/>
      <c r="AZ93" s="34"/>
      <c r="BA93" s="31">
        <f t="shared" si="106"/>
        <v>0</v>
      </c>
      <c r="BB93" s="30">
        <f t="shared" si="107"/>
        <v>0</v>
      </c>
      <c r="BC93" s="26">
        <f t="shared" si="108"/>
        <v>0</v>
      </c>
      <c r="BD93" s="59">
        <f t="shared" si="109"/>
        <v>0</v>
      </c>
      <c r="BE93" s="31"/>
      <c r="BF93" s="56"/>
      <c r="BG93" s="33"/>
      <c r="BH93" s="33"/>
      <c r="BI93" s="33"/>
      <c r="BJ93" s="33"/>
      <c r="BK93" s="33"/>
      <c r="BL93" s="77">
        <f t="shared" si="110"/>
        <v>0</v>
      </c>
      <c r="BM93" s="30">
        <f t="shared" si="111"/>
        <v>0</v>
      </c>
      <c r="BN93" s="26">
        <f t="shared" si="112"/>
        <v>0</v>
      </c>
      <c r="BO93" s="91">
        <f t="shared" si="113"/>
        <v>0</v>
      </c>
      <c r="BP93" s="32"/>
      <c r="BQ93" s="32"/>
      <c r="BR93" s="32"/>
      <c r="BS93" s="32"/>
      <c r="BT93" s="33"/>
      <c r="BU93" s="33"/>
      <c r="BV93" s="33"/>
      <c r="BW93" s="33"/>
      <c r="BX93" s="34"/>
      <c r="BY93" s="31">
        <f t="shared" si="114"/>
        <v>0</v>
      </c>
      <c r="BZ93" s="30">
        <f t="shared" si="115"/>
        <v>0</v>
      </c>
      <c r="CA93" s="26">
        <f t="shared" si="116"/>
        <v>0</v>
      </c>
      <c r="CB93" s="59">
        <f t="shared" si="117"/>
        <v>0</v>
      </c>
      <c r="CC93" s="35"/>
      <c r="CD93" s="32"/>
      <c r="CE93" s="33"/>
      <c r="CF93" s="33"/>
      <c r="CG93" s="33"/>
      <c r="CH93" s="33"/>
      <c r="CI93" s="34"/>
      <c r="CJ93" s="31">
        <f t="shared" si="118"/>
        <v>0</v>
      </c>
      <c r="CK93" s="30">
        <f t="shared" si="119"/>
        <v>0</v>
      </c>
      <c r="CL93" s="26">
        <f t="shared" si="120"/>
        <v>0</v>
      </c>
      <c r="CM93" s="59">
        <f>CJ93+CK93+CL93</f>
        <v>0</v>
      </c>
    </row>
    <row r="94" spans="1:246" ht="14.4" hidden="1" thickTop="1" thickBot="1" x14ac:dyDescent="0.3">
      <c r="A94" s="37">
        <v>67</v>
      </c>
      <c r="B94" s="28"/>
      <c r="C94" s="28"/>
      <c r="D94" s="29"/>
      <c r="E94" s="29"/>
      <c r="F94" s="29"/>
      <c r="G94" s="24" t="str">
        <f>IF(AND(OR($G$2="Y",$H$2="Y"),I94&lt;5,J94&lt;5),IF(AND(I94=#REF!,J94=#REF!),#REF!+1,1),"")</f>
        <v/>
      </c>
      <c r="H94" s="24" t="e">
        <f>IF(AND($H$2="Y",J94&gt;0,OR(AND(G94=1,#REF!=10),AND(G94=2,#REF!=20),AND(G94=3,#REF!=30),AND(G94=4,#REF!=40),AND(G94=5,#REF!=50),AND(G94=6,#REF!=60),AND(G94=7,#REF!=70),AND(G94=8,#REF!=80),AND(G94=9,#REF!=90),AND(G94=10,#REF!=100))),VLOOKUP(J94-1,SortLookup!$A$13:$B$16,2,FALSE),"")</f>
        <v>#REF!</v>
      </c>
      <c r="I94" s="38" t="str">
        <f>IF(ISNA(VLOOKUP(E94,SortLookup!$A$1:$B$5,2,FALSE))," ",VLOOKUP(E94,SortLookup!$A$1:$B$5,2,FALSE))</f>
        <v xml:space="preserve"> </v>
      </c>
      <c r="J94" s="25" t="str">
        <f>IF(ISNA(VLOOKUP(F94,SortLookup!$A$7:$B$11,2,FALSE))," ",VLOOKUP(F94,SortLookup!$A$7:$B$11,2,FALSE))</f>
        <v xml:space="preserve"> </v>
      </c>
      <c r="K94" s="142">
        <f t="shared" ref="K94:K102" si="123">L94+M94+N94</f>
        <v>0</v>
      </c>
      <c r="L94" s="77">
        <f t="shared" ref="L94:L101" si="124">AB94+AO94+BA94+BL94+BY94+CJ94+CU60+DF60+DQ60+EB60+EM60+EX60+FI60+FT60+GE60+GP60+HA60+HL60+HW60+IH60</f>
        <v>0</v>
      </c>
      <c r="M94" s="26">
        <f t="shared" ref="M94:M101" si="125">AD94+AQ94+BC94+BN94+CA94+CL94+CW60+DH60+DS60+ED60+EO60+EZ60+FK60+FV60+GG60+GR60+HC60+HN60+HY60+IJ60</f>
        <v>0</v>
      </c>
      <c r="N94" s="30">
        <f t="shared" ref="N94:N102" si="126">O94/2</f>
        <v>0</v>
      </c>
      <c r="O94" s="118">
        <f t="shared" ref="O94:O101" si="127">W94+AJ94+AV94+BG94+BT94+CE94+CP60+DA60+DL60+DW60+EH60+ES60+FD60+FO60+FZ60+GK60+GV60+HG60+HR60+IC60</f>
        <v>0</v>
      </c>
      <c r="P94" s="35"/>
      <c r="Q94" s="32"/>
      <c r="R94" s="32"/>
      <c r="S94" s="32"/>
      <c r="T94" s="32"/>
      <c r="U94" s="32"/>
      <c r="V94" s="32"/>
      <c r="W94" s="33"/>
      <c r="X94" s="33"/>
      <c r="Y94" s="33"/>
      <c r="Z94" s="33"/>
      <c r="AA94" s="34"/>
      <c r="AB94" s="31">
        <f t="shared" ref="AB94:AB102" si="128">P94+Q94+R94+S94+T94+U94+V94</f>
        <v>0</v>
      </c>
      <c r="AC94" s="30">
        <f t="shared" ref="AC94:AC102" si="129">W94/2</f>
        <v>0</v>
      </c>
      <c r="AD94" s="26">
        <f t="shared" ref="AD94:AD102" si="130">(X94*3)+(Y94*5)+(Z94*5)+(AA94*20)</f>
        <v>0</v>
      </c>
      <c r="AE94" s="59">
        <f t="shared" ref="AE94:AE102" si="131">AB94+AC94+AD94</f>
        <v>0</v>
      </c>
      <c r="AF94" s="35"/>
      <c r="AG94" s="32"/>
      <c r="AH94" s="32"/>
      <c r="AI94" s="32"/>
      <c r="AJ94" s="33"/>
      <c r="AK94" s="33"/>
      <c r="AL94" s="33"/>
      <c r="AM94" s="33"/>
      <c r="AN94" s="34"/>
      <c r="AO94" s="31">
        <f t="shared" ref="AO94:AO102" si="132">AF94+AG94+AH94+AI94</f>
        <v>0</v>
      </c>
      <c r="AP94" s="30">
        <f t="shared" ref="AP94:AP102" si="133">AJ94/2</f>
        <v>0</v>
      </c>
      <c r="AQ94" s="26">
        <f t="shared" ref="AQ94:AQ102" si="134">(AK94*3)+(AL94*5)+(AM94*5)+(AN94*20)</f>
        <v>0</v>
      </c>
      <c r="AR94" s="59">
        <f t="shared" ref="AR94:AR102" si="135">AO94+AP94+AQ94</f>
        <v>0</v>
      </c>
      <c r="AS94" s="35"/>
      <c r="AT94" s="32"/>
      <c r="AU94" s="32"/>
      <c r="AV94" s="33"/>
      <c r="AW94" s="33"/>
      <c r="AX94" s="33"/>
      <c r="AY94" s="33"/>
      <c r="AZ94" s="34"/>
      <c r="BA94" s="31">
        <f t="shared" ref="BA94:BA102" si="136">AS94+AT94+AU94</f>
        <v>0</v>
      </c>
      <c r="BB94" s="30">
        <f t="shared" ref="BB94:BB102" si="137">AV94/2</f>
        <v>0</v>
      </c>
      <c r="BC94" s="26">
        <f t="shared" ref="BC94:BC102" si="138">(AW94*3)+(AX94*5)+(AY94*5)+(AZ94*20)</f>
        <v>0</v>
      </c>
      <c r="BD94" s="59">
        <f t="shared" ref="BD94:BD102" si="139">BA94+BB94+BC94</f>
        <v>0</v>
      </c>
      <c r="BE94" s="31"/>
      <c r="BF94" s="56"/>
      <c r="BG94" s="33"/>
      <c r="BH94" s="33"/>
      <c r="BI94" s="33"/>
      <c r="BJ94" s="33"/>
      <c r="BK94" s="33"/>
      <c r="BL94" s="77">
        <f t="shared" ref="BL94:BL102" si="140">BE94+BF94</f>
        <v>0</v>
      </c>
      <c r="BM94" s="30">
        <f t="shared" ref="BM94:BM102" si="141">BG94/2</f>
        <v>0</v>
      </c>
      <c r="BN94" s="26">
        <f t="shared" ref="BN94:BN102" si="142">(BH94*3)+(BI94*5)+(BJ94*5)+(BK94*20)</f>
        <v>0</v>
      </c>
      <c r="BO94" s="91">
        <f t="shared" ref="BO94:BO102" si="143">BL94+BM94+BN94</f>
        <v>0</v>
      </c>
      <c r="BP94" s="32"/>
      <c r="BQ94" s="32"/>
      <c r="BR94" s="32"/>
      <c r="BS94" s="32"/>
      <c r="BT94" s="33"/>
      <c r="BU94" s="33"/>
      <c r="BV94" s="33"/>
      <c r="BW94" s="33"/>
      <c r="BX94" s="34"/>
      <c r="BY94" s="31">
        <f t="shared" ref="BY94:BY102" si="144">BP94+BQ94+BR94+BS94</f>
        <v>0</v>
      </c>
      <c r="BZ94" s="30">
        <f t="shared" ref="BZ94:BZ102" si="145">BT94/2</f>
        <v>0</v>
      </c>
      <c r="CA94" s="26">
        <f t="shared" ref="CA94:CA102" si="146">(BU94*3)+(BV94*5)+(BW94*5)+(BX94*20)</f>
        <v>0</v>
      </c>
      <c r="CB94" s="59">
        <f t="shared" ref="CB94:CB102" si="147">BY94+BZ94+CA94</f>
        <v>0</v>
      </c>
      <c r="CC94" s="35"/>
      <c r="CD94" s="32"/>
      <c r="CE94" s="33"/>
      <c r="CF94" s="33"/>
      <c r="CG94" s="33"/>
      <c r="CH94" s="33"/>
      <c r="CI94" s="34"/>
      <c r="CJ94" s="31">
        <f t="shared" ref="CJ94:CJ102" si="148">CC94+CD94</f>
        <v>0</v>
      </c>
      <c r="CK94" s="30">
        <f t="shared" ref="CK94:CK102" si="149">CE94/2</f>
        <v>0</v>
      </c>
      <c r="CL94" s="26">
        <f t="shared" ref="CL94:CL102" si="150">(CF94*3)+(CG94*5)+(CH94*5)+(CI94*20)</f>
        <v>0</v>
      </c>
      <c r="CM94" s="59">
        <f>CJ94+CK94+CL94</f>
        <v>0</v>
      </c>
    </row>
    <row r="95" spans="1:246" ht="14.4" hidden="1" thickTop="1" thickBot="1" x14ac:dyDescent="0.3">
      <c r="A95" s="37">
        <v>68</v>
      </c>
      <c r="B95" s="28"/>
      <c r="C95" s="28"/>
      <c r="D95" s="29"/>
      <c r="E95" s="29"/>
      <c r="F95" s="29"/>
      <c r="G95" s="24" t="str">
        <f>IF(AND(OR($G$2="Y",$H$2="Y"),I95&lt;5,J95&lt;5),IF(AND(I95=#REF!,J95=#REF!),#REF!+1,1),"")</f>
        <v/>
      </c>
      <c r="H95" s="24" t="e">
        <f>IF(AND($H$2="Y",J95&gt;0,OR(AND(G95=1,#REF!=10),AND(G95=2,#REF!=20),AND(G95=3,#REF!=30),AND(G95=4,#REF!=40),AND(G95=5,#REF!=50),AND(G95=6,#REF!=60),AND(G95=7,#REF!=70),AND(G95=8,#REF!=80),AND(G95=9,#REF!=90),AND(G95=10,#REF!=100))),VLOOKUP(J95-1,SortLookup!$A$13:$B$16,2,FALSE),"")</f>
        <v>#REF!</v>
      </c>
      <c r="I95" s="38" t="str">
        <f>IF(ISNA(VLOOKUP(E95,SortLookup!$A$1:$B$5,2,FALSE))," ",VLOOKUP(E95,SortLookup!$A$1:$B$5,2,FALSE))</f>
        <v xml:space="preserve"> </v>
      </c>
      <c r="J95" s="25" t="str">
        <f>IF(ISNA(VLOOKUP(F95,SortLookup!$A$7:$B$11,2,FALSE))," ",VLOOKUP(F95,SortLookup!$A$7:$B$11,2,FALSE))</f>
        <v xml:space="preserve"> </v>
      </c>
      <c r="K95" s="142">
        <f t="shared" ref="K95:K98" si="151">L95+M95+N95</f>
        <v>0</v>
      </c>
      <c r="L95" s="77">
        <f t="shared" si="124"/>
        <v>0</v>
      </c>
      <c r="M95" s="26">
        <f t="shared" si="125"/>
        <v>0</v>
      </c>
      <c r="N95" s="30">
        <f t="shared" ref="N95:N98" si="152">O95/2</f>
        <v>0</v>
      </c>
      <c r="O95" s="118">
        <f t="shared" si="127"/>
        <v>0</v>
      </c>
      <c r="P95" s="35"/>
      <c r="Q95" s="32"/>
      <c r="R95" s="32"/>
      <c r="S95" s="32"/>
      <c r="T95" s="32"/>
      <c r="U95" s="32"/>
      <c r="V95" s="32"/>
      <c r="W95" s="33"/>
      <c r="X95" s="33"/>
      <c r="Y95" s="33"/>
      <c r="Z95" s="33"/>
      <c r="AA95" s="34"/>
      <c r="AB95" s="31">
        <f t="shared" ref="AB95:AB98" si="153">P95+Q95+R95+S95+T95+U95+V95</f>
        <v>0</v>
      </c>
      <c r="AC95" s="30">
        <f t="shared" ref="AC95:AC98" si="154">W95/2</f>
        <v>0</v>
      </c>
      <c r="AD95" s="26">
        <f t="shared" ref="AD95:AD98" si="155">(X95*3)+(Y95*5)+(Z95*5)+(AA95*20)</f>
        <v>0</v>
      </c>
      <c r="AE95" s="59">
        <f t="shared" ref="AE95:AE98" si="156">AB95+AC95+AD95</f>
        <v>0</v>
      </c>
      <c r="AF95" s="35"/>
      <c r="AG95" s="32"/>
      <c r="AH95" s="32"/>
      <c r="AI95" s="32"/>
      <c r="AJ95" s="33"/>
      <c r="AK95" s="33"/>
      <c r="AL95" s="33"/>
      <c r="AM95" s="33"/>
      <c r="AN95" s="34"/>
      <c r="AO95" s="31">
        <f t="shared" ref="AO95:AO98" si="157">AF95+AG95+AH95+AI95</f>
        <v>0</v>
      </c>
      <c r="AP95" s="30">
        <f t="shared" ref="AP95:AP98" si="158">AJ95/2</f>
        <v>0</v>
      </c>
      <c r="AQ95" s="26">
        <f t="shared" ref="AQ95:AQ98" si="159">(AK95*3)+(AL95*5)+(AM95*5)+(AN95*20)</f>
        <v>0</v>
      </c>
      <c r="AR95" s="59">
        <f t="shared" ref="AR95:AR98" si="160">AO95+AP95+AQ95</f>
        <v>0</v>
      </c>
      <c r="AS95" s="35"/>
      <c r="AT95" s="32"/>
      <c r="AU95" s="32"/>
      <c r="AV95" s="33"/>
      <c r="AW95" s="33"/>
      <c r="AX95" s="33"/>
      <c r="AY95" s="33"/>
      <c r="AZ95" s="34"/>
      <c r="BA95" s="31">
        <f t="shared" ref="BA95:BA98" si="161">AS95+AT95+AU95</f>
        <v>0</v>
      </c>
      <c r="BB95" s="30">
        <f t="shared" ref="BB95:BB98" si="162">AV95/2</f>
        <v>0</v>
      </c>
      <c r="BC95" s="26">
        <f t="shared" ref="BC95:BC98" si="163">(AW95*3)+(AX95*5)+(AY95*5)+(AZ95*20)</f>
        <v>0</v>
      </c>
      <c r="BD95" s="59">
        <f t="shared" ref="BD95:BD98" si="164">BA95+BB95+BC95</f>
        <v>0</v>
      </c>
      <c r="BE95" s="31"/>
      <c r="BF95" s="56"/>
      <c r="BG95" s="33"/>
      <c r="BH95" s="33"/>
      <c r="BI95" s="33"/>
      <c r="BJ95" s="33"/>
      <c r="BK95" s="33"/>
      <c r="BL95" s="77">
        <f t="shared" ref="BL95:BL98" si="165">BE95+BF95</f>
        <v>0</v>
      </c>
      <c r="BM95" s="30">
        <f t="shared" ref="BM95:BM98" si="166">BG95/2</f>
        <v>0</v>
      </c>
      <c r="BN95" s="26">
        <f t="shared" ref="BN95:BN98" si="167">(BH95*3)+(BI95*5)+(BJ95*5)+(BK95*20)</f>
        <v>0</v>
      </c>
      <c r="BO95" s="91">
        <f t="shared" ref="BO95:BO98" si="168">BL95+BM95+BN95</f>
        <v>0</v>
      </c>
      <c r="BP95" s="32"/>
      <c r="BQ95" s="32"/>
      <c r="BR95" s="32"/>
      <c r="BS95" s="32"/>
      <c r="BT95" s="33"/>
      <c r="BU95" s="33"/>
      <c r="BV95" s="33"/>
      <c r="BW95" s="33"/>
      <c r="BX95" s="34"/>
      <c r="BY95" s="31">
        <f t="shared" ref="BY95:BY98" si="169">BP95+BQ95+BR95+BS95</f>
        <v>0</v>
      </c>
      <c r="BZ95" s="30">
        <f t="shared" ref="BZ95:BZ98" si="170">BT95/2</f>
        <v>0</v>
      </c>
      <c r="CA95" s="26">
        <f t="shared" ref="CA95:CA98" si="171">(BU95*3)+(BV95*5)+(BW95*5)+(BX95*20)</f>
        <v>0</v>
      </c>
      <c r="CB95" s="59">
        <f t="shared" ref="CB95:CB98" si="172">BY95+BZ95+CA95</f>
        <v>0</v>
      </c>
      <c r="CC95" s="35"/>
      <c r="CD95" s="32"/>
      <c r="CE95" s="33"/>
      <c r="CF95" s="33"/>
      <c r="CG95" s="33"/>
      <c r="CH95" s="33"/>
      <c r="CI95" s="34"/>
      <c r="CJ95" s="31">
        <f t="shared" ref="CJ95:CJ98" si="173">CC95+CD95</f>
        <v>0</v>
      </c>
      <c r="CK95" s="30">
        <f t="shared" ref="CK95:CK98" si="174">CE95/2</f>
        <v>0</v>
      </c>
      <c r="CL95" s="26">
        <f t="shared" ref="CL95:CL98" si="175">(CF95*3)+(CG95*5)+(CH95*5)+(CI95*20)</f>
        <v>0</v>
      </c>
      <c r="CM95" s="59">
        <f>CJ95+CK95+CL95</f>
        <v>0</v>
      </c>
    </row>
    <row r="96" spans="1:246" ht="14.4" hidden="1" thickTop="1" thickBot="1" x14ac:dyDescent="0.3">
      <c r="A96" s="37">
        <v>69</v>
      </c>
      <c r="B96" s="28"/>
      <c r="C96" s="28"/>
      <c r="D96" s="29"/>
      <c r="E96" s="29"/>
      <c r="F96" s="29"/>
      <c r="G96" s="24" t="str">
        <f>IF(AND(OR($G$2="Y",$H$2="Y"),I96&lt;5,J96&lt;5),IF(AND(I96=#REF!,J96=#REF!),#REF!+1,1),"")</f>
        <v/>
      </c>
      <c r="H96" s="24" t="e">
        <f>IF(AND($H$2="Y",J96&gt;0,OR(AND(G96=1,#REF!=10),AND(G96=2,#REF!=20),AND(G96=3,#REF!=30),AND(G96=4,#REF!=40),AND(G96=5,#REF!=50),AND(G96=6,#REF!=60),AND(G96=7,#REF!=70),AND(G96=8,#REF!=80),AND(G96=9,#REF!=90),AND(G96=10,#REF!=100))),VLOOKUP(J96-1,SortLookup!$A$13:$B$16,2,FALSE),"")</f>
        <v>#REF!</v>
      </c>
      <c r="I96" s="38" t="str">
        <f>IF(ISNA(VLOOKUP(E96,SortLookup!$A$1:$B$5,2,FALSE))," ",VLOOKUP(E96,SortLookup!$A$1:$B$5,2,FALSE))</f>
        <v xml:space="preserve"> </v>
      </c>
      <c r="J96" s="25" t="str">
        <f>IF(ISNA(VLOOKUP(F96,SortLookup!$A$7:$B$11,2,FALSE))," ",VLOOKUP(F96,SortLookup!$A$7:$B$11,2,FALSE))</f>
        <v xml:space="preserve"> </v>
      </c>
      <c r="K96" s="142">
        <f t="shared" si="151"/>
        <v>0</v>
      </c>
      <c r="L96" s="77">
        <f t="shared" si="124"/>
        <v>0</v>
      </c>
      <c r="M96" s="26">
        <f t="shared" si="125"/>
        <v>0</v>
      </c>
      <c r="N96" s="30">
        <f t="shared" si="152"/>
        <v>0</v>
      </c>
      <c r="O96" s="118">
        <f t="shared" si="127"/>
        <v>0</v>
      </c>
      <c r="P96" s="35"/>
      <c r="Q96" s="32"/>
      <c r="R96" s="32"/>
      <c r="S96" s="32"/>
      <c r="T96" s="32"/>
      <c r="U96" s="32"/>
      <c r="V96" s="32"/>
      <c r="W96" s="33"/>
      <c r="X96" s="33"/>
      <c r="Y96" s="33"/>
      <c r="Z96" s="33"/>
      <c r="AA96" s="34"/>
      <c r="AB96" s="31">
        <f t="shared" si="153"/>
        <v>0</v>
      </c>
      <c r="AC96" s="30">
        <f t="shared" si="154"/>
        <v>0</v>
      </c>
      <c r="AD96" s="26">
        <f t="shared" si="155"/>
        <v>0</v>
      </c>
      <c r="AE96" s="59">
        <f t="shared" si="156"/>
        <v>0</v>
      </c>
      <c r="AF96" s="35"/>
      <c r="AG96" s="32"/>
      <c r="AH96" s="32"/>
      <c r="AI96" s="32"/>
      <c r="AJ96" s="33"/>
      <c r="AK96" s="33"/>
      <c r="AL96" s="33"/>
      <c r="AM96" s="33"/>
      <c r="AN96" s="34"/>
      <c r="AO96" s="31">
        <f t="shared" si="157"/>
        <v>0</v>
      </c>
      <c r="AP96" s="30">
        <f t="shared" si="158"/>
        <v>0</v>
      </c>
      <c r="AQ96" s="26">
        <f t="shared" si="159"/>
        <v>0</v>
      </c>
      <c r="AR96" s="59">
        <f t="shared" si="160"/>
        <v>0</v>
      </c>
      <c r="AS96" s="35"/>
      <c r="AT96" s="32"/>
      <c r="AU96" s="32"/>
      <c r="AV96" s="33"/>
      <c r="AW96" s="33"/>
      <c r="AX96" s="33"/>
      <c r="AY96" s="33"/>
      <c r="AZ96" s="34"/>
      <c r="BA96" s="31">
        <f t="shared" si="161"/>
        <v>0</v>
      </c>
      <c r="BB96" s="30">
        <f t="shared" si="162"/>
        <v>0</v>
      </c>
      <c r="BC96" s="26">
        <f t="shared" si="163"/>
        <v>0</v>
      </c>
      <c r="BD96" s="59">
        <f t="shared" si="164"/>
        <v>0</v>
      </c>
      <c r="BE96" s="31"/>
      <c r="BF96" s="56"/>
      <c r="BG96" s="33"/>
      <c r="BH96" s="33"/>
      <c r="BI96" s="33"/>
      <c r="BJ96" s="33"/>
      <c r="BK96" s="33"/>
      <c r="BL96" s="77">
        <f t="shared" si="165"/>
        <v>0</v>
      </c>
      <c r="BM96" s="30">
        <f t="shared" si="166"/>
        <v>0</v>
      </c>
      <c r="BN96" s="26">
        <f t="shared" si="167"/>
        <v>0</v>
      </c>
      <c r="BO96" s="91">
        <f t="shared" si="168"/>
        <v>0</v>
      </c>
      <c r="BP96" s="32"/>
      <c r="BQ96" s="32"/>
      <c r="BR96" s="32"/>
      <c r="BS96" s="32"/>
      <c r="BT96" s="33"/>
      <c r="BU96" s="33"/>
      <c r="BV96" s="33"/>
      <c r="BW96" s="33"/>
      <c r="BX96" s="34"/>
      <c r="BY96" s="31">
        <f t="shared" si="169"/>
        <v>0</v>
      </c>
      <c r="BZ96" s="30">
        <f t="shared" si="170"/>
        <v>0</v>
      </c>
      <c r="CA96" s="26">
        <f t="shared" si="171"/>
        <v>0</v>
      </c>
      <c r="CB96" s="59">
        <f t="shared" si="172"/>
        <v>0</v>
      </c>
      <c r="CC96" s="35"/>
      <c r="CD96" s="32"/>
      <c r="CE96" s="33"/>
      <c r="CF96" s="33"/>
      <c r="CG96" s="33"/>
      <c r="CH96" s="33"/>
      <c r="CI96" s="34"/>
      <c r="CJ96" s="31">
        <f t="shared" si="173"/>
        <v>0</v>
      </c>
      <c r="CK96" s="30">
        <f t="shared" si="174"/>
        <v>0</v>
      </c>
      <c r="CL96" s="26">
        <f t="shared" si="175"/>
        <v>0</v>
      </c>
      <c r="CM96" s="59">
        <f t="shared" ref="CM96:CM97" si="176">CJ96+CK96+CL96</f>
        <v>0</v>
      </c>
    </row>
    <row r="97" spans="1:91" ht="14.4" hidden="1" thickTop="1" thickBot="1" x14ac:dyDescent="0.3">
      <c r="A97" s="37">
        <v>70</v>
      </c>
      <c r="B97" s="28"/>
      <c r="C97" s="28"/>
      <c r="D97" s="29"/>
      <c r="E97" s="29"/>
      <c r="F97" s="29"/>
      <c r="G97" s="24" t="str">
        <f>IF(AND(OR($G$2="Y",$H$2="Y"),I97&lt;5,J97&lt;5),IF(AND(I97=#REF!,J97=#REF!),#REF!+1,1),"")</f>
        <v/>
      </c>
      <c r="H97" s="24" t="e">
        <f>IF(AND($H$2="Y",J97&gt;0,OR(AND(G97=1,#REF!=10),AND(G97=2,#REF!=20),AND(G97=3,#REF!=30),AND(G97=4,#REF!=40),AND(G97=5,#REF!=50),AND(G97=6,#REF!=60),AND(G97=7,#REF!=70),AND(G97=8,#REF!=80),AND(G97=9,#REF!=90),AND(G97=10,#REF!=100))),VLOOKUP(J97-1,SortLookup!$A$13:$B$16,2,FALSE),"")</f>
        <v>#REF!</v>
      </c>
      <c r="I97" s="38" t="str">
        <f>IF(ISNA(VLOOKUP(E97,SortLookup!$A$1:$B$5,2,FALSE))," ",VLOOKUP(E97,SortLookup!$A$1:$B$5,2,FALSE))</f>
        <v xml:space="preserve"> </v>
      </c>
      <c r="J97" s="25" t="str">
        <f>IF(ISNA(VLOOKUP(F97,SortLookup!$A$7:$B$11,2,FALSE))," ",VLOOKUP(F97,SortLookup!$A$7:$B$11,2,FALSE))</f>
        <v xml:space="preserve"> </v>
      </c>
      <c r="K97" s="142">
        <f t="shared" si="151"/>
        <v>0</v>
      </c>
      <c r="L97" s="77">
        <f t="shared" si="124"/>
        <v>0</v>
      </c>
      <c r="M97" s="26">
        <f t="shared" si="125"/>
        <v>0</v>
      </c>
      <c r="N97" s="30">
        <f t="shared" si="152"/>
        <v>0</v>
      </c>
      <c r="O97" s="118">
        <f t="shared" si="127"/>
        <v>0</v>
      </c>
      <c r="P97" s="35"/>
      <c r="Q97" s="32"/>
      <c r="R97" s="32"/>
      <c r="S97" s="32"/>
      <c r="T97" s="32"/>
      <c r="U97" s="32"/>
      <c r="V97" s="32"/>
      <c r="W97" s="33"/>
      <c r="X97" s="33"/>
      <c r="Y97" s="33"/>
      <c r="Z97" s="33"/>
      <c r="AA97" s="34"/>
      <c r="AB97" s="31">
        <f t="shared" si="153"/>
        <v>0</v>
      </c>
      <c r="AC97" s="30">
        <f t="shared" si="154"/>
        <v>0</v>
      </c>
      <c r="AD97" s="26">
        <f t="shared" si="155"/>
        <v>0</v>
      </c>
      <c r="AE97" s="59">
        <f t="shared" si="156"/>
        <v>0</v>
      </c>
      <c r="AF97" s="35"/>
      <c r="AG97" s="32"/>
      <c r="AH97" s="32"/>
      <c r="AI97" s="32"/>
      <c r="AJ97" s="33"/>
      <c r="AK97" s="33"/>
      <c r="AL97" s="33"/>
      <c r="AM97" s="33"/>
      <c r="AN97" s="34"/>
      <c r="AO97" s="31">
        <f t="shared" si="157"/>
        <v>0</v>
      </c>
      <c r="AP97" s="30">
        <f t="shared" si="158"/>
        <v>0</v>
      </c>
      <c r="AQ97" s="26">
        <f t="shared" si="159"/>
        <v>0</v>
      </c>
      <c r="AR97" s="59">
        <f t="shared" si="160"/>
        <v>0</v>
      </c>
      <c r="AS97" s="35"/>
      <c r="AT97" s="32"/>
      <c r="AU97" s="32"/>
      <c r="AV97" s="33"/>
      <c r="AW97" s="33"/>
      <c r="AX97" s="33"/>
      <c r="AY97" s="33"/>
      <c r="AZ97" s="34"/>
      <c r="BA97" s="31">
        <f t="shared" si="161"/>
        <v>0</v>
      </c>
      <c r="BB97" s="30">
        <f t="shared" si="162"/>
        <v>0</v>
      </c>
      <c r="BC97" s="26">
        <f t="shared" si="163"/>
        <v>0</v>
      </c>
      <c r="BD97" s="59">
        <f t="shared" si="164"/>
        <v>0</v>
      </c>
      <c r="BE97" s="31"/>
      <c r="BF97" s="56"/>
      <c r="BG97" s="33"/>
      <c r="BH97" s="33"/>
      <c r="BI97" s="33"/>
      <c r="BJ97" s="33"/>
      <c r="BK97" s="33"/>
      <c r="BL97" s="77">
        <f t="shared" si="165"/>
        <v>0</v>
      </c>
      <c r="BM97" s="30">
        <f t="shared" si="166"/>
        <v>0</v>
      </c>
      <c r="BN97" s="26">
        <f t="shared" si="167"/>
        <v>0</v>
      </c>
      <c r="BO97" s="91">
        <f t="shared" si="168"/>
        <v>0</v>
      </c>
      <c r="BP97" s="32"/>
      <c r="BQ97" s="32"/>
      <c r="BR97" s="32"/>
      <c r="BS97" s="32"/>
      <c r="BT97" s="33"/>
      <c r="BU97" s="33"/>
      <c r="BV97" s="33"/>
      <c r="BW97" s="33"/>
      <c r="BX97" s="34"/>
      <c r="BY97" s="31">
        <f t="shared" si="169"/>
        <v>0</v>
      </c>
      <c r="BZ97" s="30">
        <f t="shared" si="170"/>
        <v>0</v>
      </c>
      <c r="CA97" s="26">
        <f t="shared" si="171"/>
        <v>0</v>
      </c>
      <c r="CB97" s="59">
        <f t="shared" si="172"/>
        <v>0</v>
      </c>
      <c r="CC97" s="35"/>
      <c r="CD97" s="32"/>
      <c r="CE97" s="33"/>
      <c r="CF97" s="33"/>
      <c r="CG97" s="33"/>
      <c r="CH97" s="33"/>
      <c r="CI97" s="34"/>
      <c r="CJ97" s="31">
        <f t="shared" si="173"/>
        <v>0</v>
      </c>
      <c r="CK97" s="30">
        <f t="shared" si="174"/>
        <v>0</v>
      </c>
      <c r="CL97" s="26">
        <f t="shared" si="175"/>
        <v>0</v>
      </c>
      <c r="CM97" s="59">
        <f t="shared" si="176"/>
        <v>0</v>
      </c>
    </row>
    <row r="98" spans="1:91" ht="14.4" hidden="1" thickTop="1" thickBot="1" x14ac:dyDescent="0.3">
      <c r="A98" s="37">
        <v>71</v>
      </c>
      <c r="B98" s="28"/>
      <c r="C98" s="28"/>
      <c r="D98" s="29"/>
      <c r="E98" s="29"/>
      <c r="F98" s="29"/>
      <c r="G98" s="24" t="str">
        <f>IF(AND(OR($G$2="Y",$H$2="Y"),I98&lt;5,J98&lt;5),IF(AND(I98=#REF!,J98=#REF!),#REF!+1,1),"")</f>
        <v/>
      </c>
      <c r="H98" s="24" t="e">
        <f>IF(AND($H$2="Y",J98&gt;0,OR(AND(G98=1,#REF!=10),AND(G98=2,#REF!=20),AND(G98=3,#REF!=30),AND(G98=4,#REF!=40),AND(G98=5,#REF!=50),AND(G98=6,#REF!=60),AND(G98=7,#REF!=70),AND(G98=8,#REF!=80),AND(G98=9,#REF!=90),AND(G98=10,#REF!=100))),VLOOKUP(J98-1,SortLookup!$A$13:$B$16,2,FALSE),"")</f>
        <v>#REF!</v>
      </c>
      <c r="I98" s="38" t="str">
        <f>IF(ISNA(VLOOKUP(E98,SortLookup!$A$1:$B$5,2,FALSE))," ",VLOOKUP(E98,SortLookup!$A$1:$B$5,2,FALSE))</f>
        <v xml:space="preserve"> </v>
      </c>
      <c r="J98" s="25" t="str">
        <f>IF(ISNA(VLOOKUP(F98,SortLookup!$A$7:$B$11,2,FALSE))," ",VLOOKUP(F98,SortLookup!$A$7:$B$11,2,FALSE))</f>
        <v xml:space="preserve"> </v>
      </c>
      <c r="K98" s="142">
        <f t="shared" si="151"/>
        <v>0</v>
      </c>
      <c r="L98" s="77">
        <f t="shared" si="124"/>
        <v>0</v>
      </c>
      <c r="M98" s="26">
        <f t="shared" si="125"/>
        <v>0</v>
      </c>
      <c r="N98" s="30">
        <f t="shared" si="152"/>
        <v>0</v>
      </c>
      <c r="O98" s="118">
        <f t="shared" si="127"/>
        <v>0</v>
      </c>
      <c r="P98" s="35"/>
      <c r="Q98" s="32"/>
      <c r="R98" s="32"/>
      <c r="S98" s="32"/>
      <c r="T98" s="32"/>
      <c r="U98" s="32"/>
      <c r="V98" s="32"/>
      <c r="W98" s="33"/>
      <c r="X98" s="33"/>
      <c r="Y98" s="33"/>
      <c r="Z98" s="33"/>
      <c r="AA98" s="34"/>
      <c r="AB98" s="31">
        <f t="shared" si="153"/>
        <v>0</v>
      </c>
      <c r="AC98" s="30">
        <f t="shared" si="154"/>
        <v>0</v>
      </c>
      <c r="AD98" s="26">
        <f t="shared" si="155"/>
        <v>0</v>
      </c>
      <c r="AE98" s="59">
        <f t="shared" si="156"/>
        <v>0</v>
      </c>
      <c r="AF98" s="35"/>
      <c r="AG98" s="32"/>
      <c r="AH98" s="32"/>
      <c r="AI98" s="32"/>
      <c r="AJ98" s="33"/>
      <c r="AK98" s="33"/>
      <c r="AL98" s="33"/>
      <c r="AM98" s="33"/>
      <c r="AN98" s="34"/>
      <c r="AO98" s="31">
        <f t="shared" si="157"/>
        <v>0</v>
      </c>
      <c r="AP98" s="30">
        <f t="shared" si="158"/>
        <v>0</v>
      </c>
      <c r="AQ98" s="26">
        <f t="shared" si="159"/>
        <v>0</v>
      </c>
      <c r="AR98" s="59">
        <f t="shared" si="160"/>
        <v>0</v>
      </c>
      <c r="AS98" s="35"/>
      <c r="AT98" s="32"/>
      <c r="AU98" s="32"/>
      <c r="AV98" s="33"/>
      <c r="AW98" s="33"/>
      <c r="AX98" s="33"/>
      <c r="AY98" s="33"/>
      <c r="AZ98" s="34"/>
      <c r="BA98" s="31">
        <f t="shared" si="161"/>
        <v>0</v>
      </c>
      <c r="BB98" s="30">
        <f t="shared" si="162"/>
        <v>0</v>
      </c>
      <c r="BC98" s="26">
        <f t="shared" si="163"/>
        <v>0</v>
      </c>
      <c r="BD98" s="59">
        <f t="shared" si="164"/>
        <v>0</v>
      </c>
      <c r="BE98" s="31"/>
      <c r="BF98" s="56"/>
      <c r="BG98" s="33"/>
      <c r="BH98" s="33"/>
      <c r="BI98" s="33"/>
      <c r="BJ98" s="33"/>
      <c r="BK98" s="33"/>
      <c r="BL98" s="77">
        <f t="shared" si="165"/>
        <v>0</v>
      </c>
      <c r="BM98" s="30">
        <f t="shared" si="166"/>
        <v>0</v>
      </c>
      <c r="BN98" s="26">
        <f t="shared" si="167"/>
        <v>0</v>
      </c>
      <c r="BO98" s="91">
        <f t="shared" si="168"/>
        <v>0</v>
      </c>
      <c r="BP98" s="32"/>
      <c r="BQ98" s="32"/>
      <c r="BR98" s="32"/>
      <c r="BS98" s="32"/>
      <c r="BT98" s="33"/>
      <c r="BU98" s="33"/>
      <c r="BV98" s="33"/>
      <c r="BW98" s="33"/>
      <c r="BX98" s="34"/>
      <c r="BY98" s="31">
        <f t="shared" si="169"/>
        <v>0</v>
      </c>
      <c r="BZ98" s="30">
        <f t="shared" si="170"/>
        <v>0</v>
      </c>
      <c r="CA98" s="26">
        <f t="shared" si="171"/>
        <v>0</v>
      </c>
      <c r="CB98" s="59">
        <f t="shared" si="172"/>
        <v>0</v>
      </c>
      <c r="CC98" s="35"/>
      <c r="CD98" s="32"/>
      <c r="CE98" s="33"/>
      <c r="CF98" s="33"/>
      <c r="CG98" s="33"/>
      <c r="CH98" s="33"/>
      <c r="CI98" s="34"/>
      <c r="CJ98" s="31">
        <f t="shared" si="173"/>
        <v>0</v>
      </c>
      <c r="CK98" s="30">
        <f t="shared" si="174"/>
        <v>0</v>
      </c>
      <c r="CL98" s="26">
        <f t="shared" si="175"/>
        <v>0</v>
      </c>
      <c r="CM98" s="59">
        <f>CJ98+CK98+CL98</f>
        <v>0</v>
      </c>
    </row>
    <row r="99" spans="1:91" ht="14.4" hidden="1" thickTop="1" thickBot="1" x14ac:dyDescent="0.3">
      <c r="A99" s="37">
        <v>72</v>
      </c>
      <c r="B99" s="28"/>
      <c r="C99" s="28"/>
      <c r="D99" s="29"/>
      <c r="E99" s="29"/>
      <c r="F99" s="29"/>
      <c r="G99" s="24" t="str">
        <f>IF(AND(OR($G$2="Y",$H$2="Y"),I99&lt;5,J99&lt;5),IF(AND(I99=#REF!,J99=#REF!),#REF!+1,1),"")</f>
        <v/>
      </c>
      <c r="H99" s="24" t="e">
        <f>IF(AND($H$2="Y",J99&gt;0,OR(AND(G99=1,#REF!=10),AND(G99=2,#REF!=20),AND(G99=3,#REF!=30),AND(G99=4,#REF!=40),AND(G99=5,#REF!=50),AND(G99=6,#REF!=60),AND(G99=7,#REF!=70),AND(G99=8,#REF!=80),AND(G99=9,#REF!=90),AND(G99=10,#REF!=100))),VLOOKUP(J99-1,SortLookup!$A$13:$B$16,2,FALSE),"")</f>
        <v>#REF!</v>
      </c>
      <c r="I99" s="38" t="str">
        <f>IF(ISNA(VLOOKUP(E99,SortLookup!$A$1:$B$5,2,FALSE))," ",VLOOKUP(E99,SortLookup!$A$1:$B$5,2,FALSE))</f>
        <v xml:space="preserve"> </v>
      </c>
      <c r="J99" s="25" t="str">
        <f>IF(ISNA(VLOOKUP(F99,SortLookup!$A$7:$B$11,2,FALSE))," ",VLOOKUP(F99,SortLookup!$A$7:$B$11,2,FALSE))</f>
        <v xml:space="preserve"> </v>
      </c>
      <c r="K99" s="142">
        <f t="shared" si="123"/>
        <v>0</v>
      </c>
      <c r="L99" s="77">
        <f t="shared" si="124"/>
        <v>0</v>
      </c>
      <c r="M99" s="26">
        <f t="shared" si="125"/>
        <v>0</v>
      </c>
      <c r="N99" s="30">
        <f t="shared" si="126"/>
        <v>0</v>
      </c>
      <c r="O99" s="118">
        <f t="shared" si="127"/>
        <v>0</v>
      </c>
      <c r="P99" s="35"/>
      <c r="Q99" s="32"/>
      <c r="R99" s="32"/>
      <c r="S99" s="32"/>
      <c r="T99" s="32"/>
      <c r="U99" s="32"/>
      <c r="V99" s="32"/>
      <c r="W99" s="33"/>
      <c r="X99" s="33"/>
      <c r="Y99" s="33"/>
      <c r="Z99" s="33"/>
      <c r="AA99" s="34"/>
      <c r="AB99" s="31">
        <f t="shared" si="128"/>
        <v>0</v>
      </c>
      <c r="AC99" s="30">
        <f t="shared" si="129"/>
        <v>0</v>
      </c>
      <c r="AD99" s="26">
        <f t="shared" si="130"/>
        <v>0</v>
      </c>
      <c r="AE99" s="59">
        <f t="shared" si="131"/>
        <v>0</v>
      </c>
      <c r="AF99" s="35"/>
      <c r="AG99" s="32"/>
      <c r="AH99" s="32"/>
      <c r="AI99" s="32"/>
      <c r="AJ99" s="33"/>
      <c r="AK99" s="33"/>
      <c r="AL99" s="33"/>
      <c r="AM99" s="33"/>
      <c r="AN99" s="34"/>
      <c r="AO99" s="31">
        <f t="shared" si="132"/>
        <v>0</v>
      </c>
      <c r="AP99" s="30">
        <f t="shared" si="133"/>
        <v>0</v>
      </c>
      <c r="AQ99" s="26">
        <f t="shared" si="134"/>
        <v>0</v>
      </c>
      <c r="AR99" s="59">
        <f t="shared" si="135"/>
        <v>0</v>
      </c>
      <c r="AS99" s="35"/>
      <c r="AT99" s="32"/>
      <c r="AU99" s="32"/>
      <c r="AV99" s="33"/>
      <c r="AW99" s="33"/>
      <c r="AX99" s="33"/>
      <c r="AY99" s="33"/>
      <c r="AZ99" s="34"/>
      <c r="BA99" s="31">
        <f t="shared" si="136"/>
        <v>0</v>
      </c>
      <c r="BB99" s="30">
        <f t="shared" si="137"/>
        <v>0</v>
      </c>
      <c r="BC99" s="26">
        <f t="shared" si="138"/>
        <v>0</v>
      </c>
      <c r="BD99" s="59">
        <f t="shared" si="139"/>
        <v>0</v>
      </c>
      <c r="BE99" s="31"/>
      <c r="BF99" s="56"/>
      <c r="BG99" s="33"/>
      <c r="BH99" s="33"/>
      <c r="BI99" s="33"/>
      <c r="BJ99" s="33"/>
      <c r="BK99" s="33"/>
      <c r="BL99" s="77">
        <f t="shared" si="140"/>
        <v>0</v>
      </c>
      <c r="BM99" s="30">
        <f t="shared" si="141"/>
        <v>0</v>
      </c>
      <c r="BN99" s="26">
        <f t="shared" si="142"/>
        <v>0</v>
      </c>
      <c r="BO99" s="91">
        <f t="shared" si="143"/>
        <v>0</v>
      </c>
      <c r="BP99" s="32"/>
      <c r="BQ99" s="32"/>
      <c r="BR99" s="32"/>
      <c r="BS99" s="32"/>
      <c r="BT99" s="33"/>
      <c r="BU99" s="33"/>
      <c r="BV99" s="33"/>
      <c r="BW99" s="33"/>
      <c r="BX99" s="34"/>
      <c r="BY99" s="31">
        <f t="shared" si="144"/>
        <v>0</v>
      </c>
      <c r="BZ99" s="30">
        <f t="shared" si="145"/>
        <v>0</v>
      </c>
      <c r="CA99" s="26">
        <f t="shared" si="146"/>
        <v>0</v>
      </c>
      <c r="CB99" s="59">
        <f t="shared" si="147"/>
        <v>0</v>
      </c>
      <c r="CC99" s="35"/>
      <c r="CD99" s="32"/>
      <c r="CE99" s="33"/>
      <c r="CF99" s="33"/>
      <c r="CG99" s="33"/>
      <c r="CH99" s="33"/>
      <c r="CI99" s="34"/>
      <c r="CJ99" s="31">
        <f t="shared" si="148"/>
        <v>0</v>
      </c>
      <c r="CK99" s="30">
        <f t="shared" si="149"/>
        <v>0</v>
      </c>
      <c r="CL99" s="26">
        <f t="shared" si="150"/>
        <v>0</v>
      </c>
      <c r="CM99" s="59">
        <f>CJ99+CK99+CL99</f>
        <v>0</v>
      </c>
    </row>
    <row r="100" spans="1:91" ht="14.4" hidden="1" thickTop="1" thickBot="1" x14ac:dyDescent="0.3">
      <c r="A100" s="37">
        <v>73</v>
      </c>
      <c r="B100" s="28"/>
      <c r="C100" s="28"/>
      <c r="D100" s="29"/>
      <c r="E100" s="29"/>
      <c r="F100" s="29"/>
      <c r="G100" s="24" t="str">
        <f>IF(AND(OR($G$2="Y",$H$2="Y"),I100&lt;5,J100&lt;5),IF(AND(I100=#REF!,J100=#REF!),#REF!+1,1),"")</f>
        <v/>
      </c>
      <c r="H100" s="24" t="e">
        <f>IF(AND($H$2="Y",J100&gt;0,OR(AND(G100=1,#REF!=10),AND(G100=2,#REF!=20),AND(G100=3,#REF!=30),AND(G100=4,#REF!=40),AND(G100=5,#REF!=50),AND(G100=6,#REF!=60),AND(G100=7,#REF!=70),AND(G100=8,#REF!=80),AND(G100=9,#REF!=90),AND(G100=10,#REF!=100))),VLOOKUP(J100-1,SortLookup!$A$13:$B$16,2,FALSE),"")</f>
        <v>#REF!</v>
      </c>
      <c r="I100" s="38" t="str">
        <f>IF(ISNA(VLOOKUP(E100,SortLookup!$A$1:$B$5,2,FALSE))," ",VLOOKUP(E100,SortLookup!$A$1:$B$5,2,FALSE))</f>
        <v xml:space="preserve"> </v>
      </c>
      <c r="J100" s="25" t="str">
        <f>IF(ISNA(VLOOKUP(F100,SortLookup!$A$7:$B$11,2,FALSE))," ",VLOOKUP(F100,SortLookup!$A$7:$B$11,2,FALSE))</f>
        <v xml:space="preserve"> </v>
      </c>
      <c r="K100" s="142">
        <f t="shared" ref="K100" si="177">L100+M100+N100</f>
        <v>0</v>
      </c>
      <c r="L100" s="77">
        <f t="shared" si="124"/>
        <v>0</v>
      </c>
      <c r="M100" s="26">
        <f t="shared" si="125"/>
        <v>0</v>
      </c>
      <c r="N100" s="30">
        <f t="shared" ref="N100" si="178">O100/2</f>
        <v>0</v>
      </c>
      <c r="O100" s="118">
        <f t="shared" si="127"/>
        <v>0</v>
      </c>
      <c r="P100" s="35"/>
      <c r="Q100" s="32"/>
      <c r="R100" s="32"/>
      <c r="S100" s="32"/>
      <c r="T100" s="32"/>
      <c r="U100" s="32"/>
      <c r="V100" s="32"/>
      <c r="W100" s="33"/>
      <c r="X100" s="33"/>
      <c r="Y100" s="33"/>
      <c r="Z100" s="33"/>
      <c r="AA100" s="34"/>
      <c r="AB100" s="31">
        <f t="shared" ref="AB100" si="179">P100+Q100+R100+S100+T100+U100+V100</f>
        <v>0</v>
      </c>
      <c r="AC100" s="30">
        <f t="shared" ref="AC100" si="180">W100/2</f>
        <v>0</v>
      </c>
      <c r="AD100" s="26">
        <f t="shared" ref="AD100" si="181">(X100*3)+(Y100*5)+(Z100*5)+(AA100*20)</f>
        <v>0</v>
      </c>
      <c r="AE100" s="59">
        <f t="shared" ref="AE100" si="182">AB100+AC100+AD100</f>
        <v>0</v>
      </c>
      <c r="AF100" s="35"/>
      <c r="AG100" s="32"/>
      <c r="AH100" s="32"/>
      <c r="AI100" s="32"/>
      <c r="AJ100" s="33"/>
      <c r="AK100" s="33"/>
      <c r="AL100" s="33"/>
      <c r="AM100" s="33"/>
      <c r="AN100" s="34"/>
      <c r="AO100" s="31">
        <f t="shared" ref="AO100" si="183">AF100+AG100+AH100+AI100</f>
        <v>0</v>
      </c>
      <c r="AP100" s="30">
        <f t="shared" ref="AP100" si="184">AJ100/2</f>
        <v>0</v>
      </c>
      <c r="AQ100" s="26">
        <f t="shared" ref="AQ100" si="185">(AK100*3)+(AL100*5)+(AM100*5)+(AN100*20)</f>
        <v>0</v>
      </c>
      <c r="AR100" s="59">
        <f t="shared" ref="AR100" si="186">AO100+AP100+AQ100</f>
        <v>0</v>
      </c>
      <c r="AS100" s="35"/>
      <c r="AT100" s="32"/>
      <c r="AU100" s="32"/>
      <c r="AV100" s="33"/>
      <c r="AW100" s="33"/>
      <c r="AX100" s="33"/>
      <c r="AY100" s="33"/>
      <c r="AZ100" s="34"/>
      <c r="BA100" s="31">
        <f t="shared" ref="BA100" si="187">AS100+AT100+AU100</f>
        <v>0</v>
      </c>
      <c r="BB100" s="30">
        <f t="shared" ref="BB100" si="188">AV100/2</f>
        <v>0</v>
      </c>
      <c r="BC100" s="26">
        <f t="shared" ref="BC100" si="189">(AW100*3)+(AX100*5)+(AY100*5)+(AZ100*20)</f>
        <v>0</v>
      </c>
      <c r="BD100" s="59">
        <f t="shared" ref="BD100" si="190">BA100+BB100+BC100</f>
        <v>0</v>
      </c>
      <c r="BE100" s="31"/>
      <c r="BF100" s="56"/>
      <c r="BG100" s="33"/>
      <c r="BH100" s="33"/>
      <c r="BI100" s="33"/>
      <c r="BJ100" s="33"/>
      <c r="BK100" s="33"/>
      <c r="BL100" s="77">
        <f t="shared" ref="BL100" si="191">BE100+BF100</f>
        <v>0</v>
      </c>
      <c r="BM100" s="30">
        <f t="shared" ref="BM100" si="192">BG100/2</f>
        <v>0</v>
      </c>
      <c r="BN100" s="26">
        <f t="shared" ref="BN100" si="193">(BH100*3)+(BI100*5)+(BJ100*5)+(BK100*20)</f>
        <v>0</v>
      </c>
      <c r="BO100" s="91">
        <f t="shared" ref="BO100" si="194">BL100+BM100+BN100</f>
        <v>0</v>
      </c>
      <c r="BP100" s="32"/>
      <c r="BQ100" s="32"/>
      <c r="BR100" s="32"/>
      <c r="BS100" s="32"/>
      <c r="BT100" s="33"/>
      <c r="BU100" s="33"/>
      <c r="BV100" s="33"/>
      <c r="BW100" s="33"/>
      <c r="BX100" s="34"/>
      <c r="BY100" s="31">
        <f t="shared" ref="BY100" si="195">BP100+BQ100+BR100+BS100</f>
        <v>0</v>
      </c>
      <c r="BZ100" s="30">
        <f t="shared" ref="BZ100" si="196">BT100/2</f>
        <v>0</v>
      </c>
      <c r="CA100" s="26">
        <f t="shared" ref="CA100" si="197">(BU100*3)+(BV100*5)+(BW100*5)+(BX100*20)</f>
        <v>0</v>
      </c>
      <c r="CB100" s="59">
        <f t="shared" ref="CB100" si="198">BY100+BZ100+CA100</f>
        <v>0</v>
      </c>
      <c r="CC100" s="35"/>
      <c r="CD100" s="32"/>
      <c r="CE100" s="33"/>
      <c r="CF100" s="33"/>
      <c r="CG100" s="33"/>
      <c r="CH100" s="33"/>
      <c r="CI100" s="34"/>
      <c r="CJ100" s="31">
        <f t="shared" ref="CJ100" si="199">CC100+CD100</f>
        <v>0</v>
      </c>
      <c r="CK100" s="30">
        <f t="shared" ref="CK100" si="200">CE100/2</f>
        <v>0</v>
      </c>
      <c r="CL100" s="26">
        <f t="shared" ref="CL100" si="201">(CF100*3)+(CG100*5)+(CH100*5)+(CI100*20)</f>
        <v>0</v>
      </c>
      <c r="CM100" s="59">
        <f t="shared" ref="CM100" si="202">CJ100+CK100+CL100</f>
        <v>0</v>
      </c>
    </row>
    <row r="101" spans="1:91" ht="14.4" hidden="1" thickTop="1" thickBot="1" x14ac:dyDescent="0.3">
      <c r="A101" s="37">
        <v>74</v>
      </c>
      <c r="B101" s="28"/>
      <c r="C101" s="28"/>
      <c r="D101" s="29"/>
      <c r="E101" s="29"/>
      <c r="F101" s="29"/>
      <c r="G101" s="24" t="str">
        <f>IF(AND(OR($G$2="Y",$H$2="Y"),I101&lt;5,J101&lt;5),IF(AND(I101=#REF!,J101=#REF!),#REF!+1,1),"")</f>
        <v/>
      </c>
      <c r="H101" s="24" t="e">
        <f>IF(AND($H$2="Y",J101&gt;0,OR(AND(G101=1,#REF!=10),AND(G101=2,#REF!=20),AND(G101=3,#REF!=30),AND(G101=4,#REF!=40),AND(G101=5,#REF!=50),AND(G101=6,#REF!=60),AND(G101=7,#REF!=70),AND(G101=8,#REF!=80),AND(G101=9,#REF!=90),AND(G101=10,#REF!=100))),VLOOKUP(J101-1,SortLookup!$A$13:$B$16,2,FALSE),"")</f>
        <v>#REF!</v>
      </c>
      <c r="I101" s="38" t="str">
        <f>IF(ISNA(VLOOKUP(E101,SortLookup!$A$1:$B$5,2,FALSE))," ",VLOOKUP(E101,SortLookup!$A$1:$B$5,2,FALSE))</f>
        <v xml:space="preserve"> </v>
      </c>
      <c r="J101" s="25" t="str">
        <f>IF(ISNA(VLOOKUP(F101,SortLookup!$A$7:$B$11,2,FALSE))," ",VLOOKUP(F101,SortLookup!$A$7:$B$11,2,FALSE))</f>
        <v xml:space="preserve"> </v>
      </c>
      <c r="K101" s="142">
        <f t="shared" ref="K101" si="203">L101+M101+N101</f>
        <v>0</v>
      </c>
      <c r="L101" s="77">
        <f t="shared" si="124"/>
        <v>0</v>
      </c>
      <c r="M101" s="26">
        <f t="shared" si="125"/>
        <v>0</v>
      </c>
      <c r="N101" s="30">
        <f t="shared" ref="N101" si="204">O101/2</f>
        <v>0</v>
      </c>
      <c r="O101" s="118">
        <f t="shared" si="127"/>
        <v>0</v>
      </c>
      <c r="P101" s="35"/>
      <c r="Q101" s="32"/>
      <c r="R101" s="32"/>
      <c r="S101" s="32"/>
      <c r="T101" s="32"/>
      <c r="U101" s="32"/>
      <c r="V101" s="32"/>
      <c r="W101" s="33"/>
      <c r="X101" s="33"/>
      <c r="Y101" s="33"/>
      <c r="Z101" s="33"/>
      <c r="AA101" s="34"/>
      <c r="AB101" s="31">
        <f t="shared" ref="AB101" si="205">P101+Q101+R101+S101+T101+U101+V101</f>
        <v>0</v>
      </c>
      <c r="AC101" s="30">
        <f t="shared" ref="AC101" si="206">W101/2</f>
        <v>0</v>
      </c>
      <c r="AD101" s="26">
        <f t="shared" ref="AD101" si="207">(X101*3)+(Y101*5)+(Z101*5)+(AA101*20)</f>
        <v>0</v>
      </c>
      <c r="AE101" s="59">
        <f t="shared" ref="AE101" si="208">AB101+AC101+AD101</f>
        <v>0</v>
      </c>
      <c r="AF101" s="35"/>
      <c r="AG101" s="32"/>
      <c r="AH101" s="32"/>
      <c r="AI101" s="32"/>
      <c r="AJ101" s="33"/>
      <c r="AK101" s="33"/>
      <c r="AL101" s="33"/>
      <c r="AM101" s="33"/>
      <c r="AN101" s="34"/>
      <c r="AO101" s="31">
        <f t="shared" ref="AO101" si="209">AF101+AG101+AH101+AI101</f>
        <v>0</v>
      </c>
      <c r="AP101" s="30">
        <f t="shared" ref="AP101" si="210">AJ101/2</f>
        <v>0</v>
      </c>
      <c r="AQ101" s="26">
        <f t="shared" ref="AQ101" si="211">(AK101*3)+(AL101*5)+(AM101*5)+(AN101*20)</f>
        <v>0</v>
      </c>
      <c r="AR101" s="59">
        <f t="shared" ref="AR101" si="212">AO101+AP101+AQ101</f>
        <v>0</v>
      </c>
      <c r="AS101" s="35"/>
      <c r="AT101" s="32"/>
      <c r="AU101" s="32"/>
      <c r="AV101" s="33"/>
      <c r="AW101" s="33"/>
      <c r="AX101" s="33"/>
      <c r="AY101" s="33"/>
      <c r="AZ101" s="34"/>
      <c r="BA101" s="31">
        <f t="shared" ref="BA101" si="213">AS101+AT101+AU101</f>
        <v>0</v>
      </c>
      <c r="BB101" s="30">
        <f t="shared" ref="BB101" si="214">AV101/2</f>
        <v>0</v>
      </c>
      <c r="BC101" s="26">
        <f t="shared" ref="BC101" si="215">(AW101*3)+(AX101*5)+(AY101*5)+(AZ101*20)</f>
        <v>0</v>
      </c>
      <c r="BD101" s="59">
        <f t="shared" ref="BD101" si="216">BA101+BB101+BC101</f>
        <v>0</v>
      </c>
      <c r="BE101" s="31"/>
      <c r="BF101" s="56"/>
      <c r="BG101" s="33"/>
      <c r="BH101" s="33"/>
      <c r="BI101" s="33"/>
      <c r="BJ101" s="33"/>
      <c r="BK101" s="33"/>
      <c r="BL101" s="77">
        <f t="shared" ref="BL101" si="217">BE101+BF101</f>
        <v>0</v>
      </c>
      <c r="BM101" s="30">
        <f t="shared" ref="BM101" si="218">BG101/2</f>
        <v>0</v>
      </c>
      <c r="BN101" s="26">
        <f t="shared" ref="BN101" si="219">(BH101*3)+(BI101*5)+(BJ101*5)+(BK101*20)</f>
        <v>0</v>
      </c>
      <c r="BO101" s="91">
        <f t="shared" ref="BO101" si="220">BL101+BM101+BN101</f>
        <v>0</v>
      </c>
      <c r="BP101" s="32"/>
      <c r="BQ101" s="32"/>
      <c r="BR101" s="32"/>
      <c r="BS101" s="32"/>
      <c r="BT101" s="33"/>
      <c r="BU101" s="33"/>
      <c r="BV101" s="33"/>
      <c r="BW101" s="33"/>
      <c r="BX101" s="34"/>
      <c r="BY101" s="31">
        <f t="shared" ref="BY101" si="221">BP101+BQ101+BR101+BS101</f>
        <v>0</v>
      </c>
      <c r="BZ101" s="30">
        <f t="shared" ref="BZ101" si="222">BT101/2</f>
        <v>0</v>
      </c>
      <c r="CA101" s="26">
        <f t="shared" ref="CA101" si="223">(BU101*3)+(BV101*5)+(BW101*5)+(BX101*20)</f>
        <v>0</v>
      </c>
      <c r="CB101" s="59">
        <f t="shared" ref="CB101" si="224">BY101+BZ101+CA101</f>
        <v>0</v>
      </c>
      <c r="CC101" s="35"/>
      <c r="CD101" s="32"/>
      <c r="CE101" s="33"/>
      <c r="CF101" s="33"/>
      <c r="CG101" s="33"/>
      <c r="CH101" s="33"/>
      <c r="CI101" s="34"/>
      <c r="CJ101" s="31">
        <f t="shared" ref="CJ101" si="225">CC101+CD101</f>
        <v>0</v>
      </c>
      <c r="CK101" s="30">
        <f t="shared" ref="CK101" si="226">CE101/2</f>
        <v>0</v>
      </c>
      <c r="CL101" s="26">
        <f t="shared" ref="CL101" si="227">(CF101*3)+(CG101*5)+(CH101*5)+(CI101*20)</f>
        <v>0</v>
      </c>
      <c r="CM101" s="59">
        <f t="shared" ref="CM101" si="228">CJ101+CK101+CL101</f>
        <v>0</v>
      </c>
    </row>
    <row r="102" spans="1:91" ht="14.4" hidden="1" thickTop="1" thickBot="1" x14ac:dyDescent="0.3">
      <c r="A102" s="188">
        <v>75</v>
      </c>
      <c r="B102" s="85"/>
      <c r="C102" s="85"/>
      <c r="D102" s="86"/>
      <c r="E102" s="86"/>
      <c r="F102" s="86"/>
      <c r="G102" s="87" t="str">
        <f>IF(AND(OR($G$2="Y",$H$2="Y"),I102&lt;5,J102&lt;5),IF(AND(I102=#REF!,J102=#REF!),#REF!+1,1),"")</f>
        <v/>
      </c>
      <c r="H102" s="87" t="e">
        <f>IF(AND($H$2="Y",J102&gt;0,OR(AND(G102=1,#REF!=10),AND(G102=2,#REF!=20),AND(G102=3,#REF!=30),AND(G102=4,#REF!=40),AND(G102=5,#REF!=50),AND(G102=6,#REF!=60),AND(G102=7,#REF!=70),AND(G102=8,#REF!=80),AND(G102=9,#REF!=90),AND(G102=10,#REF!=100))),VLOOKUP(J102-1,SortLookup!$A$13:$B$16,2,FALSE),"")</f>
        <v>#REF!</v>
      </c>
      <c r="I102" s="88" t="str">
        <f>IF(ISNA(VLOOKUP(E102,SortLookup!$A$1:$B$5,2,FALSE))," ",VLOOKUP(E102,SortLookup!$A$1:$B$5,2,FALSE))</f>
        <v xml:space="preserve"> </v>
      </c>
      <c r="J102" s="143" t="str">
        <f>IF(ISNA(VLOOKUP(F102,SortLookup!$A$7:$B$11,2,FALSE))," ",VLOOKUP(F102,SortLookup!$A$7:$B$11,2,FALSE))</f>
        <v xml:space="preserve"> </v>
      </c>
      <c r="K102" s="144">
        <f t="shared" si="123"/>
        <v>0</v>
      </c>
      <c r="L102" s="106">
        <f>AB102+AO102+BA102+BL102+BY102+CJ102+CU69+DF69+DQ69+EB69+EM69+EX69+FI69+FT69+GE69+GP69+HA69+HL69+HW69+IH69</f>
        <v>0</v>
      </c>
      <c r="M102" s="107">
        <f>AD102+AQ102+BC102+BN102+CA102+CL102+CW69+DH69+DS69+ED69+EO69+EZ69+FK69+FV69+GG69+GR69+HC69+HN69+HY69+IJ69</f>
        <v>0</v>
      </c>
      <c r="N102" s="108">
        <f t="shared" si="126"/>
        <v>0</v>
      </c>
      <c r="O102" s="116">
        <f>W102+AJ102+AV102+BG102+BT102+CE102+CP69+DA69+DL69+DW69+EH69+ES69+FD69+FO69+FZ69+GK69+GV69+HG69+HR69+IC69</f>
        <v>0</v>
      </c>
      <c r="P102" s="109"/>
      <c r="Q102" s="110"/>
      <c r="R102" s="110"/>
      <c r="S102" s="110"/>
      <c r="T102" s="110"/>
      <c r="U102" s="110"/>
      <c r="V102" s="110"/>
      <c r="W102" s="111"/>
      <c r="X102" s="111"/>
      <c r="Y102" s="111"/>
      <c r="Z102" s="111"/>
      <c r="AA102" s="112"/>
      <c r="AB102" s="113">
        <f t="shared" si="128"/>
        <v>0</v>
      </c>
      <c r="AC102" s="108">
        <f t="shared" si="129"/>
        <v>0</v>
      </c>
      <c r="AD102" s="107">
        <f t="shared" si="130"/>
        <v>0</v>
      </c>
      <c r="AE102" s="114">
        <f t="shared" si="131"/>
        <v>0</v>
      </c>
      <c r="AF102" s="109"/>
      <c r="AG102" s="110"/>
      <c r="AH102" s="110"/>
      <c r="AI102" s="110"/>
      <c r="AJ102" s="111"/>
      <c r="AK102" s="111"/>
      <c r="AL102" s="111"/>
      <c r="AM102" s="111"/>
      <c r="AN102" s="112"/>
      <c r="AO102" s="113">
        <f t="shared" si="132"/>
        <v>0</v>
      </c>
      <c r="AP102" s="108">
        <f t="shared" si="133"/>
        <v>0</v>
      </c>
      <c r="AQ102" s="107">
        <f t="shared" si="134"/>
        <v>0</v>
      </c>
      <c r="AR102" s="114">
        <f t="shared" si="135"/>
        <v>0</v>
      </c>
      <c r="AS102" s="109"/>
      <c r="AT102" s="110"/>
      <c r="AU102" s="110"/>
      <c r="AV102" s="111"/>
      <c r="AW102" s="111"/>
      <c r="AX102" s="111"/>
      <c r="AY102" s="111"/>
      <c r="AZ102" s="112"/>
      <c r="BA102" s="113">
        <f t="shared" si="136"/>
        <v>0</v>
      </c>
      <c r="BB102" s="108">
        <f t="shared" si="137"/>
        <v>0</v>
      </c>
      <c r="BC102" s="107">
        <f t="shared" si="138"/>
        <v>0</v>
      </c>
      <c r="BD102" s="114">
        <f t="shared" si="139"/>
        <v>0</v>
      </c>
      <c r="BE102" s="113"/>
      <c r="BF102" s="99"/>
      <c r="BG102" s="111"/>
      <c r="BH102" s="111"/>
      <c r="BI102" s="111"/>
      <c r="BJ102" s="111"/>
      <c r="BK102" s="111"/>
      <c r="BL102" s="106">
        <f t="shared" si="140"/>
        <v>0</v>
      </c>
      <c r="BM102" s="108">
        <f t="shared" si="141"/>
        <v>0</v>
      </c>
      <c r="BN102" s="107">
        <f t="shared" si="142"/>
        <v>0</v>
      </c>
      <c r="BO102" s="115">
        <f t="shared" si="143"/>
        <v>0</v>
      </c>
      <c r="BP102" s="110"/>
      <c r="BQ102" s="110"/>
      <c r="BR102" s="110"/>
      <c r="BS102" s="110"/>
      <c r="BT102" s="111"/>
      <c r="BU102" s="111"/>
      <c r="BV102" s="111"/>
      <c r="BW102" s="111"/>
      <c r="BX102" s="112"/>
      <c r="BY102" s="113">
        <f t="shared" si="144"/>
        <v>0</v>
      </c>
      <c r="BZ102" s="108">
        <f t="shared" si="145"/>
        <v>0</v>
      </c>
      <c r="CA102" s="107">
        <f t="shared" si="146"/>
        <v>0</v>
      </c>
      <c r="CB102" s="114">
        <f t="shared" si="147"/>
        <v>0</v>
      </c>
      <c r="CC102" s="109"/>
      <c r="CD102" s="110"/>
      <c r="CE102" s="111"/>
      <c r="CF102" s="111"/>
      <c r="CG102" s="111"/>
      <c r="CH102" s="111"/>
      <c r="CI102" s="112"/>
      <c r="CJ102" s="113">
        <f t="shared" si="148"/>
        <v>0</v>
      </c>
      <c r="CK102" s="108">
        <f t="shared" si="149"/>
        <v>0</v>
      </c>
      <c r="CL102" s="107">
        <f t="shared" si="150"/>
        <v>0</v>
      </c>
      <c r="CM102" s="114">
        <f>CJ102+CK102+CL102</f>
        <v>0</v>
      </c>
    </row>
    <row r="103" spans="1:91" ht="13.8" thickTop="1" x14ac:dyDescent="0.25">
      <c r="A103" s="189"/>
      <c r="D103" s="149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</row>
    <row r="104" spans="1:91" x14ac:dyDescent="0.25">
      <c r="B104" s="84" t="s">
        <v>88</v>
      </c>
      <c r="D104" s="150"/>
      <c r="AE104" s="4"/>
    </row>
    <row r="105" spans="1:91" x14ac:dyDescent="0.25">
      <c r="B105" s="4" t="s">
        <v>99</v>
      </c>
      <c r="AE105" s="4"/>
    </row>
    <row r="106" spans="1:91" x14ac:dyDescent="0.25">
      <c r="B106" s="4" t="s">
        <v>100</v>
      </c>
      <c r="AE106" s="4"/>
    </row>
    <row r="107" spans="1:91" x14ac:dyDescent="0.25">
      <c r="AE107" s="4"/>
    </row>
    <row r="108" spans="1:91" x14ac:dyDescent="0.25">
      <c r="AE108" s="4"/>
    </row>
    <row r="109" spans="1:91" x14ac:dyDescent="0.25">
      <c r="AE109" s="4"/>
    </row>
    <row r="110" spans="1:91" x14ac:dyDescent="0.25">
      <c r="AE110" s="4"/>
    </row>
    <row r="111" spans="1:91" x14ac:dyDescent="0.25">
      <c r="AE111" s="4"/>
    </row>
    <row r="112" spans="1:91" x14ac:dyDescent="0.25">
      <c r="AE112" s="4"/>
    </row>
    <row r="113" spans="31:37" x14ac:dyDescent="0.25">
      <c r="AE113" s="4"/>
    </row>
    <row r="114" spans="31:37" x14ac:dyDescent="0.25">
      <c r="AE114" s="4"/>
    </row>
    <row r="115" spans="31:37" x14ac:dyDescent="0.25">
      <c r="AE115" s="4"/>
    </row>
    <row r="116" spans="31:37" x14ac:dyDescent="0.25">
      <c r="AE116" s="4"/>
    </row>
    <row r="117" spans="31:37" x14ac:dyDescent="0.25">
      <c r="AE117" s="4"/>
      <c r="AK117" s="4"/>
    </row>
    <row r="118" spans="31:37" x14ac:dyDescent="0.25">
      <c r="AE118" s="4"/>
      <c r="AK118" s="4"/>
    </row>
    <row r="119" spans="31:37" x14ac:dyDescent="0.25">
      <c r="AE119" s="4"/>
    </row>
    <row r="120" spans="31:37" x14ac:dyDescent="0.25">
      <c r="AE120" s="4"/>
    </row>
    <row r="121" spans="31:37" x14ac:dyDescent="0.25">
      <c r="AE121" s="4"/>
    </row>
    <row r="122" spans="31:37" x14ac:dyDescent="0.25">
      <c r="AE122" s="4"/>
    </row>
    <row r="123" spans="31:37" x14ac:dyDescent="0.25">
      <c r="AE123" s="4"/>
    </row>
    <row r="124" spans="31:37" x14ac:dyDescent="0.25">
      <c r="AE124" s="4"/>
    </row>
    <row r="125" spans="31:37" x14ac:dyDescent="0.25">
      <c r="AE125" s="4"/>
    </row>
    <row r="126" spans="31:37" x14ac:dyDescent="0.25">
      <c r="AE126" s="4"/>
    </row>
    <row r="127" spans="31:37" x14ac:dyDescent="0.25">
      <c r="AE127" s="4"/>
    </row>
    <row r="128" spans="31:37" x14ac:dyDescent="0.25">
      <c r="AE128" s="4"/>
    </row>
    <row r="129" spans="31:31" x14ac:dyDescent="0.25">
      <c r="AE129" s="4"/>
    </row>
    <row r="130" spans="31:31" x14ac:dyDescent="0.25">
      <c r="AE130" s="4"/>
    </row>
    <row r="131" spans="31:31" x14ac:dyDescent="0.25">
      <c r="AE131" s="4"/>
    </row>
    <row r="132" spans="31:31" x14ac:dyDescent="0.25">
      <c r="AE132" s="4"/>
    </row>
    <row r="133" spans="31:31" x14ac:dyDescent="0.25">
      <c r="AE133" s="4"/>
    </row>
    <row r="134" spans="31:31" x14ac:dyDescent="0.25">
      <c r="AE134" s="4"/>
    </row>
    <row r="135" spans="31:31" x14ac:dyDescent="0.25">
      <c r="AE135" s="4"/>
    </row>
    <row r="136" spans="31:31" x14ac:dyDescent="0.25">
      <c r="AE136" s="4"/>
    </row>
    <row r="137" spans="31:31" x14ac:dyDescent="0.25">
      <c r="AE137" s="4"/>
    </row>
    <row r="138" spans="31:31" x14ac:dyDescent="0.25">
      <c r="AE138" s="4"/>
    </row>
    <row r="139" spans="31:31" x14ac:dyDescent="0.25">
      <c r="AE139" s="4"/>
    </row>
    <row r="140" spans="31:31" x14ac:dyDescent="0.25">
      <c r="AE140" s="4"/>
    </row>
    <row r="141" spans="31:31" x14ac:dyDescent="0.25">
      <c r="AE141" s="4"/>
    </row>
    <row r="142" spans="31:31" x14ac:dyDescent="0.25">
      <c r="AE142" s="4"/>
    </row>
    <row r="143" spans="31:31" x14ac:dyDescent="0.25">
      <c r="AE143" s="4"/>
    </row>
    <row r="144" spans="31:31" x14ac:dyDescent="0.25">
      <c r="AE144" s="4"/>
    </row>
    <row r="145" spans="31:31" x14ac:dyDescent="0.25">
      <c r="AE145" s="4"/>
    </row>
    <row r="146" spans="31:31" x14ac:dyDescent="0.25">
      <c r="AE146" s="4"/>
    </row>
    <row r="147" spans="31:31" x14ac:dyDescent="0.25">
      <c r="AE147" s="4"/>
    </row>
    <row r="148" spans="31:31" x14ac:dyDescent="0.25">
      <c r="AE148" s="4"/>
    </row>
    <row r="149" spans="31:31" x14ac:dyDescent="0.25">
      <c r="AE149" s="4"/>
    </row>
    <row r="150" spans="31:31" x14ac:dyDescent="0.25">
      <c r="AE150" s="4"/>
    </row>
    <row r="151" spans="31:31" x14ac:dyDescent="0.25">
      <c r="AE151" s="4"/>
    </row>
    <row r="152" spans="31:31" x14ac:dyDescent="0.25">
      <c r="AE152" s="4"/>
    </row>
    <row r="153" spans="31:31" x14ac:dyDescent="0.25">
      <c r="AE153" s="4"/>
    </row>
    <row r="154" spans="31:31" x14ac:dyDescent="0.25">
      <c r="AE154" s="4"/>
    </row>
    <row r="155" spans="31:31" x14ac:dyDescent="0.25">
      <c r="AE155" s="4"/>
    </row>
    <row r="156" spans="31:31" x14ac:dyDescent="0.25">
      <c r="AE156" s="4"/>
    </row>
    <row r="157" spans="31:31" x14ac:dyDescent="0.25">
      <c r="AE157" s="4"/>
    </row>
    <row r="158" spans="31:31" x14ac:dyDescent="0.25">
      <c r="AE158" s="4"/>
    </row>
    <row r="159" spans="31:31" x14ac:dyDescent="0.25">
      <c r="AE159" s="4"/>
    </row>
    <row r="160" spans="31:31" x14ac:dyDescent="0.25">
      <c r="AE160" s="4"/>
    </row>
    <row r="161" spans="31:31" x14ac:dyDescent="0.25">
      <c r="AE161" s="4"/>
    </row>
    <row r="162" spans="31:31" x14ac:dyDescent="0.25">
      <c r="AE162" s="4"/>
    </row>
    <row r="163" spans="31:31" x14ac:dyDescent="0.25">
      <c r="AE163" s="4"/>
    </row>
    <row r="164" spans="31:31" x14ac:dyDescent="0.25">
      <c r="AE164" s="4"/>
    </row>
    <row r="165" spans="31:31" x14ac:dyDescent="0.25">
      <c r="AE165" s="4"/>
    </row>
    <row r="166" spans="31:31" x14ac:dyDescent="0.25">
      <c r="AE166" s="4"/>
    </row>
    <row r="167" spans="31:31" x14ac:dyDescent="0.25">
      <c r="AE167" s="4"/>
    </row>
    <row r="168" spans="31:31" x14ac:dyDescent="0.25">
      <c r="AE168" s="4"/>
    </row>
  </sheetData>
  <sheetProtection sheet="1" objects="1" scenarios="1" selectLockedCells="1"/>
  <sortState ref="A3:IQ27">
    <sortCondition ref="E3:E22"/>
    <sortCondition ref="F3:F22"/>
    <sortCondition ref="K3:K2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14</v>
      </c>
      <c r="B1" s="11">
        <v>0</v>
      </c>
      <c r="C1" s="9" t="s">
        <v>25</v>
      </c>
    </row>
    <row r="2" spans="1:3" x14ac:dyDescent="0.25">
      <c r="A2" s="8" t="s">
        <v>15</v>
      </c>
      <c r="B2" s="11">
        <v>1</v>
      </c>
      <c r="C2" s="10" t="s">
        <v>27</v>
      </c>
    </row>
    <row r="3" spans="1:3" x14ac:dyDescent="0.25">
      <c r="A3" s="8" t="s">
        <v>16</v>
      </c>
      <c r="B3" s="11">
        <v>2</v>
      </c>
      <c r="C3" s="10" t="s">
        <v>28</v>
      </c>
    </row>
    <row r="4" spans="1:3" x14ac:dyDescent="0.25">
      <c r="A4" s="8" t="s">
        <v>79</v>
      </c>
      <c r="B4" s="11">
        <v>3</v>
      </c>
      <c r="C4" s="10" t="s">
        <v>23</v>
      </c>
    </row>
    <row r="5" spans="1:3" x14ac:dyDescent="0.25">
      <c r="A5" s="8" t="s">
        <v>17</v>
      </c>
      <c r="B5" s="11">
        <v>4</v>
      </c>
      <c r="C5" s="10" t="s">
        <v>24</v>
      </c>
    </row>
    <row r="6" spans="1:3" x14ac:dyDescent="0.25">
      <c r="A6" s="8"/>
      <c r="B6" s="11"/>
    </row>
    <row r="7" spans="1:3" x14ac:dyDescent="0.25">
      <c r="A7" s="8" t="s">
        <v>18</v>
      </c>
      <c r="B7" s="11">
        <v>0</v>
      </c>
      <c r="C7" s="10" t="s">
        <v>26</v>
      </c>
    </row>
    <row r="8" spans="1:3" x14ac:dyDescent="0.25">
      <c r="A8" s="8" t="s">
        <v>19</v>
      </c>
      <c r="B8" s="11">
        <v>1</v>
      </c>
      <c r="C8" s="10"/>
    </row>
    <row r="9" spans="1:3" x14ac:dyDescent="0.25">
      <c r="A9" s="8" t="s">
        <v>20</v>
      </c>
      <c r="B9" s="11">
        <v>2</v>
      </c>
    </row>
    <row r="10" spans="1:3" x14ac:dyDescent="0.25">
      <c r="A10" s="8" t="s">
        <v>21</v>
      </c>
      <c r="B10" s="11">
        <v>3</v>
      </c>
      <c r="C10" s="10"/>
    </row>
    <row r="11" spans="1:3" x14ac:dyDescent="0.25">
      <c r="A11" s="8" t="s">
        <v>22</v>
      </c>
      <c r="B11" s="11">
        <v>4</v>
      </c>
      <c r="C11" s="10"/>
    </row>
    <row r="13" spans="1:3" x14ac:dyDescent="0.25">
      <c r="A13" s="12">
        <v>0</v>
      </c>
      <c r="B13" s="8" t="s">
        <v>18</v>
      </c>
      <c r="C13" s="10" t="s">
        <v>45</v>
      </c>
    </row>
    <row r="14" spans="1:3" x14ac:dyDescent="0.25">
      <c r="A14" s="12">
        <v>1</v>
      </c>
      <c r="B14" s="8" t="s">
        <v>19</v>
      </c>
      <c r="C14" s="10"/>
    </row>
    <row r="15" spans="1:3" x14ac:dyDescent="0.25">
      <c r="A15" s="12">
        <v>2</v>
      </c>
      <c r="B15" s="8" t="s">
        <v>20</v>
      </c>
      <c r="C15" s="10"/>
    </row>
    <row r="16" spans="1:3" x14ac:dyDescent="0.25">
      <c r="A16" s="12">
        <v>3</v>
      </c>
      <c r="B16" s="8" t="s">
        <v>21</v>
      </c>
      <c r="C16" s="10"/>
    </row>
    <row r="17" spans="1:3" x14ac:dyDescent="0.25">
      <c r="A17" s="12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80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54</v>
      </c>
    </row>
    <row r="5" spans="1:1" s="17" customFormat="1" x14ac:dyDescent="0.25">
      <c r="A5" s="18" t="s">
        <v>55</v>
      </c>
    </row>
    <row r="6" spans="1:1" s="17" customFormat="1" ht="12.75" customHeight="1" x14ac:dyDescent="0.25">
      <c r="A6" s="18"/>
    </row>
    <row r="7" spans="1:1" x14ac:dyDescent="0.25">
      <c r="A7" s="18" t="s">
        <v>56</v>
      </c>
    </row>
    <row r="8" spans="1:1" x14ac:dyDescent="0.25">
      <c r="A8" s="18" t="s">
        <v>57</v>
      </c>
    </row>
    <row r="9" spans="1:1" x14ac:dyDescent="0.25">
      <c r="A9" s="18" t="s">
        <v>58</v>
      </c>
    </row>
    <row r="10" spans="1:1" x14ac:dyDescent="0.25">
      <c r="A10" s="18" t="s">
        <v>59</v>
      </c>
    </row>
    <row r="11" spans="1:1" x14ac:dyDescent="0.25">
      <c r="A11" s="18" t="s">
        <v>60</v>
      </c>
    </row>
    <row r="12" spans="1:1" x14ac:dyDescent="0.25">
      <c r="A12" s="18" t="s">
        <v>61</v>
      </c>
    </row>
    <row r="13" spans="1:1" x14ac:dyDescent="0.25">
      <c r="A13" s="18" t="s">
        <v>62</v>
      </c>
    </row>
    <row r="14" spans="1:1" x14ac:dyDescent="0.25">
      <c r="A14" s="18" t="s">
        <v>63</v>
      </c>
    </row>
    <row r="15" spans="1:1" x14ac:dyDescent="0.25">
      <c r="A15" s="18"/>
    </row>
    <row r="16" spans="1:1" ht="27" customHeight="1" x14ac:dyDescent="0.25">
      <c r="A16" s="18" t="s">
        <v>68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77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69</v>
      </c>
    </row>
    <row r="23" spans="1:1" x14ac:dyDescent="0.25">
      <c r="A23" s="18" t="s">
        <v>56</v>
      </c>
    </row>
    <row r="24" spans="1:1" x14ac:dyDescent="0.25">
      <c r="A24" s="17" t="s">
        <v>70</v>
      </c>
    </row>
    <row r="25" spans="1:1" x14ac:dyDescent="0.25">
      <c r="A25" s="17" t="s">
        <v>76</v>
      </c>
    </row>
    <row r="26" spans="1:1" x14ac:dyDescent="0.25">
      <c r="A26" s="17" t="s">
        <v>71</v>
      </c>
    </row>
    <row r="27" spans="1:1" x14ac:dyDescent="0.25">
      <c r="A27" s="17" t="s">
        <v>72</v>
      </c>
    </row>
    <row r="28" spans="1:1" x14ac:dyDescent="0.25">
      <c r="A28" s="17" t="s">
        <v>73</v>
      </c>
    </row>
    <row r="29" spans="1:1" x14ac:dyDescent="0.25">
      <c r="A29" s="17" t="s">
        <v>78</v>
      </c>
    </row>
    <row r="30" spans="1:1" x14ac:dyDescent="0.25">
      <c r="A30" s="17" t="s">
        <v>74</v>
      </c>
    </row>
    <row r="31" spans="1:1" x14ac:dyDescent="0.25">
      <c r="A31" s="17" t="s">
        <v>75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2017-02-21T04:14:02Z</dcterms:modified>
</cp:coreProperties>
</file>